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8855" windowHeight="11775"/>
  </bookViews>
  <sheets>
    <sheet name="AMEPFF" sheetId="4" r:id="rId1"/>
  </sheets>
  <definedNames>
    <definedName name="_R2F1.01_A93" localSheetId="0">AMEPFF!$A$13:$K$106</definedName>
    <definedName name="_xlnm.Print_Area" localSheetId="0">AMEPFF!$A$110:$L$117</definedName>
  </definedNames>
  <calcPr calcId="125725"/>
</workbook>
</file>

<file path=xl/calcChain.xml><?xml version="1.0" encoding="utf-8"?>
<calcChain xmlns="http://schemas.openxmlformats.org/spreadsheetml/2006/main">
  <c r="L117" i="4"/>
  <c r="K117"/>
  <c r="J117"/>
  <c r="I117"/>
  <c r="H117"/>
  <c r="G117"/>
  <c r="F117"/>
  <c r="E117"/>
  <c r="D117"/>
  <c r="L115"/>
  <c r="K115"/>
  <c r="J115"/>
  <c r="I115"/>
  <c r="H115"/>
  <c r="G115"/>
  <c r="F115"/>
  <c r="E115"/>
  <c r="D115"/>
  <c r="L113"/>
  <c r="K113"/>
  <c r="J113"/>
  <c r="I113"/>
  <c r="H113"/>
  <c r="G113"/>
  <c r="F113"/>
  <c r="E113"/>
  <c r="D113"/>
  <c r="J351"/>
  <c r="I351"/>
  <c r="H351"/>
  <c r="G351"/>
  <c r="F351"/>
  <c r="E351"/>
  <c r="D351"/>
  <c r="J341"/>
  <c r="I341"/>
  <c r="H341"/>
  <c r="G341"/>
  <c r="F341"/>
  <c r="E341"/>
  <c r="D341"/>
  <c r="J339"/>
  <c r="J355" s="1"/>
  <c r="I339"/>
  <c r="H339"/>
  <c r="G339"/>
  <c r="F339"/>
  <c r="F355" s="1"/>
  <c r="E339"/>
  <c r="D339"/>
  <c r="J331"/>
  <c r="F331"/>
  <c r="J329"/>
  <c r="I329"/>
  <c r="I331" s="1"/>
  <c r="H329"/>
  <c r="H331" s="1"/>
  <c r="G329"/>
  <c r="G331" s="1"/>
  <c r="F329"/>
  <c r="E329"/>
  <c r="E331" s="1"/>
  <c r="D329"/>
  <c r="D331" s="1"/>
  <c r="J317"/>
  <c r="I317"/>
  <c r="H317"/>
  <c r="G317"/>
  <c r="F317"/>
  <c r="E317"/>
  <c r="D317"/>
  <c r="E309"/>
  <c r="J304"/>
  <c r="I304"/>
  <c r="H304"/>
  <c r="G304"/>
  <c r="F304"/>
  <c r="E304"/>
  <c r="D304"/>
  <c r="J302"/>
  <c r="J309" s="1"/>
  <c r="I302"/>
  <c r="I309" s="1"/>
  <c r="H302"/>
  <c r="H309" s="1"/>
  <c r="G302"/>
  <c r="F302"/>
  <c r="F309" s="1"/>
  <c r="E302"/>
  <c r="D302"/>
  <c r="D309" s="1"/>
  <c r="J290"/>
  <c r="I290"/>
  <c r="H290"/>
  <c r="G290"/>
  <c r="F290"/>
  <c r="E290"/>
  <c r="D290"/>
  <c r="J286"/>
  <c r="I286"/>
  <c r="H286"/>
  <c r="G286"/>
  <c r="F286"/>
  <c r="E286"/>
  <c r="D286"/>
  <c r="J267"/>
  <c r="I267"/>
  <c r="H267"/>
  <c r="G267"/>
  <c r="F267"/>
  <c r="E267"/>
  <c r="D267"/>
  <c r="J236"/>
  <c r="I236"/>
  <c r="H236"/>
  <c r="G236"/>
  <c r="F236"/>
  <c r="E236"/>
  <c r="D236"/>
  <c r="J232"/>
  <c r="I232"/>
  <c r="I294" s="1"/>
  <c r="H232"/>
  <c r="G232"/>
  <c r="F232"/>
  <c r="E232"/>
  <c r="E294" s="1"/>
  <c r="D232"/>
  <c r="J222"/>
  <c r="I222"/>
  <c r="H222"/>
  <c r="G222"/>
  <c r="F222"/>
  <c r="E222"/>
  <c r="D222"/>
  <c r="J220"/>
  <c r="I220"/>
  <c r="H220"/>
  <c r="G220"/>
  <c r="F220"/>
  <c r="E220"/>
  <c r="D220"/>
  <c r="J217"/>
  <c r="J224" s="1"/>
  <c r="I217"/>
  <c r="H217"/>
  <c r="H224" s="1"/>
  <c r="G217"/>
  <c r="F217"/>
  <c r="F224" s="1"/>
  <c r="E217"/>
  <c r="D217"/>
  <c r="D224" s="1"/>
  <c r="J206"/>
  <c r="I206"/>
  <c r="H206"/>
  <c r="G206"/>
  <c r="F206"/>
  <c r="E206"/>
  <c r="D206"/>
  <c r="J203"/>
  <c r="I203"/>
  <c r="H203"/>
  <c r="G203"/>
  <c r="F203"/>
  <c r="F209" s="1"/>
  <c r="E203"/>
  <c r="D203"/>
  <c r="J194"/>
  <c r="J209" s="1"/>
  <c r="I194"/>
  <c r="H194"/>
  <c r="G194"/>
  <c r="G209" s="1"/>
  <c r="F194"/>
  <c r="E194"/>
  <c r="D194"/>
  <c r="J184"/>
  <c r="I184"/>
  <c r="H184"/>
  <c r="G184"/>
  <c r="F184"/>
  <c r="E184"/>
  <c r="D184"/>
  <c r="J170"/>
  <c r="I170"/>
  <c r="H170"/>
  <c r="G170"/>
  <c r="F170"/>
  <c r="E170"/>
  <c r="D170"/>
  <c r="J168"/>
  <c r="I168"/>
  <c r="H168"/>
  <c r="G168"/>
  <c r="F168"/>
  <c r="E168"/>
  <c r="D168"/>
  <c r="J163"/>
  <c r="I163"/>
  <c r="H163"/>
  <c r="G163"/>
  <c r="F163"/>
  <c r="E163"/>
  <c r="D163"/>
  <c r="J158"/>
  <c r="J176" s="1"/>
  <c r="I158"/>
  <c r="H158"/>
  <c r="G158"/>
  <c r="F158"/>
  <c r="F176" s="1"/>
  <c r="E158"/>
  <c r="D158"/>
  <c r="J138"/>
  <c r="I138"/>
  <c r="H138"/>
  <c r="G138"/>
  <c r="F138"/>
  <c r="E138"/>
  <c r="D138"/>
  <c r="J147"/>
  <c r="I147"/>
  <c r="H147"/>
  <c r="G147"/>
  <c r="F147"/>
  <c r="E147"/>
  <c r="D147"/>
  <c r="J130"/>
  <c r="I130"/>
  <c r="H130"/>
  <c r="G130"/>
  <c r="F130"/>
  <c r="E130"/>
  <c r="D130"/>
  <c r="J124"/>
  <c r="I124"/>
  <c r="H124"/>
  <c r="G124"/>
  <c r="F124"/>
  <c r="E124"/>
  <c r="D124"/>
  <c r="J104"/>
  <c r="I104"/>
  <c r="H104"/>
  <c r="G104"/>
  <c r="F104"/>
  <c r="E104"/>
  <c r="D104"/>
  <c r="J99"/>
  <c r="I99"/>
  <c r="H99"/>
  <c r="G99"/>
  <c r="F99"/>
  <c r="E99"/>
  <c r="D99"/>
  <c r="J88"/>
  <c r="I88"/>
  <c r="H88"/>
  <c r="G88"/>
  <c r="F88"/>
  <c r="E88"/>
  <c r="D88"/>
  <c r="J85"/>
  <c r="I85"/>
  <c r="H85"/>
  <c r="G85"/>
  <c r="F85"/>
  <c r="E85"/>
  <c r="D85"/>
  <c r="J53"/>
  <c r="I53"/>
  <c r="H53"/>
  <c r="G53"/>
  <c r="F53"/>
  <c r="E53"/>
  <c r="D53"/>
  <c r="J20"/>
  <c r="I20"/>
  <c r="H20"/>
  <c r="G20"/>
  <c r="F20"/>
  <c r="E20"/>
  <c r="D20"/>
  <c r="J16"/>
  <c r="I16"/>
  <c r="H16"/>
  <c r="G16"/>
  <c r="G106" s="1"/>
  <c r="F16"/>
  <c r="E16"/>
  <c r="D16"/>
  <c r="E176" l="1"/>
  <c r="I176"/>
  <c r="G224"/>
  <c r="E355"/>
  <c r="I355"/>
  <c r="H150"/>
  <c r="D176"/>
  <c r="H176"/>
  <c r="E209"/>
  <c r="I209"/>
  <c r="G294"/>
  <c r="D294"/>
  <c r="H294"/>
  <c r="D355"/>
  <c r="H355"/>
  <c r="D106"/>
  <c r="G176"/>
  <c r="D209"/>
  <c r="H209"/>
  <c r="E224"/>
  <c r="I224"/>
  <c r="F294"/>
  <c r="J294"/>
  <c r="G309"/>
  <c r="G355"/>
  <c r="E106"/>
  <c r="I106"/>
  <c r="F150"/>
  <c r="J150"/>
  <c r="H106"/>
  <c r="E150"/>
  <c r="I150"/>
  <c r="D150"/>
  <c r="F106"/>
  <c r="J106"/>
  <c r="G150"/>
  <c r="K354" l="1"/>
  <c r="L354" s="1"/>
  <c r="K353"/>
  <c r="L353" s="1"/>
  <c r="K352"/>
  <c r="K350"/>
  <c r="L350" s="1"/>
  <c r="K349"/>
  <c r="K348"/>
  <c r="L348" s="1"/>
  <c r="K347"/>
  <c r="L347" s="1"/>
  <c r="K346"/>
  <c r="L346" s="1"/>
  <c r="K345"/>
  <c r="L345" s="1"/>
  <c r="K344"/>
  <c r="L344" s="1"/>
  <c r="K343"/>
  <c r="L343" s="1"/>
  <c r="K342"/>
  <c r="K340"/>
  <c r="K339" s="1"/>
  <c r="K330"/>
  <c r="K329" s="1"/>
  <c r="K331" s="1"/>
  <c r="J320"/>
  <c r="I320"/>
  <c r="H320"/>
  <c r="K308"/>
  <c r="L308" s="1"/>
  <c r="K307"/>
  <c r="K306"/>
  <c r="L306" s="1"/>
  <c r="K305"/>
  <c r="K303"/>
  <c r="K273"/>
  <c r="L273" s="1"/>
  <c r="K293"/>
  <c r="L293" s="1"/>
  <c r="K292"/>
  <c r="K291"/>
  <c r="K289"/>
  <c r="L289" s="1"/>
  <c r="K288"/>
  <c r="L288" s="1"/>
  <c r="K287"/>
  <c r="K285"/>
  <c r="L285" s="1"/>
  <c r="K284"/>
  <c r="L284" s="1"/>
  <c r="K283"/>
  <c r="L283" s="1"/>
  <c r="K282"/>
  <c r="K281"/>
  <c r="L281" s="1"/>
  <c r="K280"/>
  <c r="L280" s="1"/>
  <c r="K279"/>
  <c r="L279" s="1"/>
  <c r="K278"/>
  <c r="K277"/>
  <c r="L277" s="1"/>
  <c r="K276"/>
  <c r="L276" s="1"/>
  <c r="K275"/>
  <c r="K274"/>
  <c r="L274" s="1"/>
  <c r="K272"/>
  <c r="L272" s="1"/>
  <c r="K271"/>
  <c r="L271" s="1"/>
  <c r="K270"/>
  <c r="K269"/>
  <c r="L269" s="1"/>
  <c r="K268"/>
  <c r="K266"/>
  <c r="L266" s="1"/>
  <c r="K265"/>
  <c r="L265" s="1"/>
  <c r="K264"/>
  <c r="K263"/>
  <c r="L263" s="1"/>
  <c r="K262"/>
  <c r="L262" s="1"/>
  <c r="K261"/>
  <c r="K260"/>
  <c r="K259"/>
  <c r="L259" s="1"/>
  <c r="K258"/>
  <c r="L258" s="1"/>
  <c r="K257"/>
  <c r="L257" s="1"/>
  <c r="K256"/>
  <c r="L256" s="1"/>
  <c r="K255"/>
  <c r="L255" s="1"/>
  <c r="K254"/>
  <c r="L254" s="1"/>
  <c r="K253"/>
  <c r="K252"/>
  <c r="K251"/>
  <c r="L251" s="1"/>
  <c r="K250"/>
  <c r="L250" s="1"/>
  <c r="K249"/>
  <c r="L249" s="1"/>
  <c r="K248"/>
  <c r="K247"/>
  <c r="L247" s="1"/>
  <c r="K246"/>
  <c r="L246" s="1"/>
  <c r="K245"/>
  <c r="L245" s="1"/>
  <c r="K244"/>
  <c r="K243"/>
  <c r="L243" s="1"/>
  <c r="K242"/>
  <c r="L242" s="1"/>
  <c r="K241"/>
  <c r="L241" s="1"/>
  <c r="K240"/>
  <c r="K239"/>
  <c r="L239" s="1"/>
  <c r="K238"/>
  <c r="L238" s="1"/>
  <c r="K237"/>
  <c r="K235"/>
  <c r="L235" s="1"/>
  <c r="K234"/>
  <c r="L234" s="1"/>
  <c r="K233"/>
  <c r="K232" s="1"/>
  <c r="K223"/>
  <c r="K221"/>
  <c r="K219"/>
  <c r="K218"/>
  <c r="K217" s="1"/>
  <c r="K207"/>
  <c r="K197"/>
  <c r="L197" s="1"/>
  <c r="K208"/>
  <c r="L208" s="1"/>
  <c r="K205"/>
  <c r="L205" s="1"/>
  <c r="K204"/>
  <c r="K202"/>
  <c r="K201"/>
  <c r="K200"/>
  <c r="K199"/>
  <c r="L199" s="1"/>
  <c r="K198"/>
  <c r="L198" s="1"/>
  <c r="K196"/>
  <c r="L202"/>
  <c r="K195"/>
  <c r="J186"/>
  <c r="I186"/>
  <c r="H186"/>
  <c r="K185"/>
  <c r="K175"/>
  <c r="L175" s="1"/>
  <c r="K174"/>
  <c r="L174" s="1"/>
  <c r="K173"/>
  <c r="L173" s="1"/>
  <c r="K172"/>
  <c r="L172" s="1"/>
  <c r="K171"/>
  <c r="L171" s="1"/>
  <c r="K169"/>
  <c r="K168" s="1"/>
  <c r="K167"/>
  <c r="L167" s="1"/>
  <c r="K166"/>
  <c r="L166" s="1"/>
  <c r="K165"/>
  <c r="L165" s="1"/>
  <c r="K164"/>
  <c r="K162"/>
  <c r="L162" s="1"/>
  <c r="K161"/>
  <c r="L161" s="1"/>
  <c r="K160"/>
  <c r="K159"/>
  <c r="K148"/>
  <c r="K149"/>
  <c r="L149" s="1"/>
  <c r="K146"/>
  <c r="K145"/>
  <c r="K144"/>
  <c r="L144" s="1"/>
  <c r="K143"/>
  <c r="K142"/>
  <c r="L142" s="1"/>
  <c r="K141"/>
  <c r="K140"/>
  <c r="L140" s="1"/>
  <c r="K139"/>
  <c r="K137"/>
  <c r="K136"/>
  <c r="K135"/>
  <c r="L135" s="1"/>
  <c r="K134"/>
  <c r="K133"/>
  <c r="K132"/>
  <c r="K131"/>
  <c r="K130" s="1"/>
  <c r="K129"/>
  <c r="L129" s="1"/>
  <c r="K128"/>
  <c r="K127"/>
  <c r="K126"/>
  <c r="L126" s="1"/>
  <c r="K125"/>
  <c r="K116"/>
  <c r="L116" s="1"/>
  <c r="K114"/>
  <c r="K100"/>
  <c r="K101"/>
  <c r="L101" s="1"/>
  <c r="K102"/>
  <c r="L102" s="1"/>
  <c r="K63"/>
  <c r="L63" s="1"/>
  <c r="K62"/>
  <c r="L62" s="1"/>
  <c r="K55"/>
  <c r="L55" s="1"/>
  <c r="K52"/>
  <c r="L52" s="1"/>
  <c r="K41"/>
  <c r="L41" s="1"/>
  <c r="K105"/>
  <c r="K103"/>
  <c r="L103" s="1"/>
  <c r="K98"/>
  <c r="L98" s="1"/>
  <c r="K97"/>
  <c r="L97" s="1"/>
  <c r="K96"/>
  <c r="L96" s="1"/>
  <c r="K95"/>
  <c r="L95" s="1"/>
  <c r="K94"/>
  <c r="L94" s="1"/>
  <c r="K93"/>
  <c r="L93" s="1"/>
  <c r="K92"/>
  <c r="L92" s="1"/>
  <c r="K91"/>
  <c r="L91" s="1"/>
  <c r="K90"/>
  <c r="L90" s="1"/>
  <c r="K89"/>
  <c r="K87"/>
  <c r="K86"/>
  <c r="K84"/>
  <c r="L84" s="1"/>
  <c r="K83"/>
  <c r="K82"/>
  <c r="K81"/>
  <c r="L81" s="1"/>
  <c r="K80"/>
  <c r="L80" s="1"/>
  <c r="K79"/>
  <c r="L79" s="1"/>
  <c r="K78"/>
  <c r="K77"/>
  <c r="L77" s="1"/>
  <c r="K76"/>
  <c r="L76" s="1"/>
  <c r="K75"/>
  <c r="K74"/>
  <c r="L74" s="1"/>
  <c r="K73"/>
  <c r="L73" s="1"/>
  <c r="K72"/>
  <c r="L72" s="1"/>
  <c r="K71"/>
  <c r="L71" s="1"/>
  <c r="K70"/>
  <c r="K69"/>
  <c r="L69" s="1"/>
  <c r="K68"/>
  <c r="L68" s="1"/>
  <c r="K67"/>
  <c r="K66"/>
  <c r="K65"/>
  <c r="L65" s="1"/>
  <c r="K64"/>
  <c r="L64" s="1"/>
  <c r="K61"/>
  <c r="L61" s="1"/>
  <c r="K60"/>
  <c r="L60" s="1"/>
  <c r="K59"/>
  <c r="L59" s="1"/>
  <c r="K58"/>
  <c r="L58" s="1"/>
  <c r="K57"/>
  <c r="L57" s="1"/>
  <c r="K56"/>
  <c r="K54"/>
  <c r="K51"/>
  <c r="L51" s="1"/>
  <c r="K50"/>
  <c r="K49"/>
  <c r="K48"/>
  <c r="L48" s="1"/>
  <c r="K47"/>
  <c r="L47" s="1"/>
  <c r="K46"/>
  <c r="L46" s="1"/>
  <c r="K45"/>
  <c r="L45" s="1"/>
  <c r="K44"/>
  <c r="L44" s="1"/>
  <c r="K43"/>
  <c r="L43" s="1"/>
  <c r="K42"/>
  <c r="L42" s="1"/>
  <c r="K40"/>
  <c r="K39"/>
  <c r="L39" s="1"/>
  <c r="K38"/>
  <c r="L38" s="1"/>
  <c r="K37"/>
  <c r="K36"/>
  <c r="L36" s="1"/>
  <c r="K35"/>
  <c r="L35" s="1"/>
  <c r="K34"/>
  <c r="L34" s="1"/>
  <c r="K33"/>
  <c r="K32"/>
  <c r="K31"/>
  <c r="L31" s="1"/>
  <c r="K30"/>
  <c r="L30" s="1"/>
  <c r="K29"/>
  <c r="K28"/>
  <c r="L28" s="1"/>
  <c r="K27"/>
  <c r="L27" s="1"/>
  <c r="K26"/>
  <c r="L26" s="1"/>
  <c r="K25"/>
  <c r="K24"/>
  <c r="K23"/>
  <c r="L23" s="1"/>
  <c r="K22"/>
  <c r="L22" s="1"/>
  <c r="K21"/>
  <c r="L21" s="1"/>
  <c r="K19"/>
  <c r="L19" s="1"/>
  <c r="K18"/>
  <c r="L18" s="1"/>
  <c r="K17"/>
  <c r="L349"/>
  <c r="L330"/>
  <c r="L329" s="1"/>
  <c r="L331" s="1"/>
  <c r="G320"/>
  <c r="F320"/>
  <c r="E320"/>
  <c r="D320"/>
  <c r="K319"/>
  <c r="L319" s="1"/>
  <c r="K318"/>
  <c r="L307"/>
  <c r="L292"/>
  <c r="L287"/>
  <c r="L282"/>
  <c r="L278"/>
  <c r="L275"/>
  <c r="L270"/>
  <c r="L264"/>
  <c r="L261"/>
  <c r="L260"/>
  <c r="L253"/>
  <c r="L252"/>
  <c r="L248"/>
  <c r="L244"/>
  <c r="L240"/>
  <c r="L237"/>
  <c r="L201"/>
  <c r="L200"/>
  <c r="L196"/>
  <c r="G186"/>
  <c r="F186"/>
  <c r="E186"/>
  <c r="D186"/>
  <c r="L169"/>
  <c r="L168" s="1"/>
  <c r="L164"/>
  <c r="L163" s="1"/>
  <c r="L160"/>
  <c r="L146"/>
  <c r="L145"/>
  <c r="L143"/>
  <c r="L141"/>
  <c r="L139"/>
  <c r="L137"/>
  <c r="L136"/>
  <c r="L134"/>
  <c r="L133"/>
  <c r="L132"/>
  <c r="L128"/>
  <c r="L127"/>
  <c r="L125"/>
  <c r="L114"/>
  <c r="L87"/>
  <c r="L83"/>
  <c r="L82"/>
  <c r="L78"/>
  <c r="L75"/>
  <c r="L70"/>
  <c r="L67"/>
  <c r="L66"/>
  <c r="L56"/>
  <c r="L50"/>
  <c r="L49"/>
  <c r="L40"/>
  <c r="L37"/>
  <c r="L33"/>
  <c r="L32"/>
  <c r="L29"/>
  <c r="L25"/>
  <c r="L24"/>
  <c r="K320" l="1"/>
  <c r="K317"/>
  <c r="L17"/>
  <c r="L16" s="1"/>
  <c r="K16"/>
  <c r="L207"/>
  <c r="L206" s="1"/>
  <c r="K206"/>
  <c r="L342"/>
  <c r="L341" s="1"/>
  <c r="K341"/>
  <c r="K355" s="1"/>
  <c r="L89"/>
  <c r="L88" s="1"/>
  <c r="K88"/>
  <c r="L221"/>
  <c r="L220" s="1"/>
  <c r="K220"/>
  <c r="L305"/>
  <c r="L304" s="1"/>
  <c r="K304"/>
  <c r="L20"/>
  <c r="K124"/>
  <c r="K138"/>
  <c r="K194"/>
  <c r="K236"/>
  <c r="L131"/>
  <c r="L130" s="1"/>
  <c r="L233"/>
  <c r="L232" s="1"/>
  <c r="K20"/>
  <c r="K170"/>
  <c r="K286"/>
  <c r="L105"/>
  <c r="L104" s="1"/>
  <c r="K104"/>
  <c r="L100"/>
  <c r="L99" s="1"/>
  <c r="K99"/>
  <c r="L159"/>
  <c r="L158" s="1"/>
  <c r="K158"/>
  <c r="L268"/>
  <c r="L267" s="1"/>
  <c r="K267"/>
  <c r="L291"/>
  <c r="L290" s="1"/>
  <c r="K290"/>
  <c r="L303"/>
  <c r="L302" s="1"/>
  <c r="L309" s="1"/>
  <c r="K302"/>
  <c r="L124"/>
  <c r="L138"/>
  <c r="L170"/>
  <c r="L286"/>
  <c r="K163"/>
  <c r="L54"/>
  <c r="L53" s="1"/>
  <c r="K53"/>
  <c r="L86"/>
  <c r="L85" s="1"/>
  <c r="K85"/>
  <c r="L148"/>
  <c r="L147" s="1"/>
  <c r="K147"/>
  <c r="L352"/>
  <c r="L351" s="1"/>
  <c r="K351"/>
  <c r="L236"/>
  <c r="K186"/>
  <c r="K184"/>
  <c r="L204"/>
  <c r="L203" s="1"/>
  <c r="K203"/>
  <c r="L223"/>
  <c r="L222" s="1"/>
  <c r="K222"/>
  <c r="K224" s="1"/>
  <c r="I357"/>
  <c r="L185"/>
  <c r="J357"/>
  <c r="H357"/>
  <c r="L340"/>
  <c r="L339" s="1"/>
  <c r="L355" s="1"/>
  <c r="L218"/>
  <c r="L217" s="1"/>
  <c r="L219"/>
  <c r="G357"/>
  <c r="D357"/>
  <c r="F357"/>
  <c r="E357"/>
  <c r="L195"/>
  <c r="L194" s="1"/>
  <c r="L318"/>
  <c r="K209" l="1"/>
  <c r="K294"/>
  <c r="L150"/>
  <c r="L176"/>
  <c r="L320"/>
  <c r="L317"/>
  <c r="L186"/>
  <c r="L184"/>
  <c r="L224"/>
  <c r="K176"/>
  <c r="L106"/>
  <c r="L357" s="1"/>
  <c r="K106"/>
  <c r="L209"/>
  <c r="K309"/>
  <c r="L294"/>
  <c r="K150"/>
  <c r="K357" l="1"/>
</calcChain>
</file>

<file path=xl/connections.xml><?xml version="1.0" encoding="utf-8"?>
<connections xmlns="http://schemas.openxmlformats.org/spreadsheetml/2006/main">
  <connection id="1" name="R2F1.01-A9321" type="6" refreshedVersion="3" background="1" saveData="1">
    <textPr sourceFile="C:\SCGIV\Programa\13-05\Repo\2020\R2F1.01-A93.TXT">
      <textFields count="3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<sst xmlns="http://schemas.openxmlformats.org/spreadsheetml/2006/main" count="662" uniqueCount="302">
  <si>
    <t>Enero</t>
  </si>
  <si>
    <t>Febrero</t>
  </si>
  <si>
    <t>Marzo</t>
  </si>
  <si>
    <t>Abril</t>
  </si>
  <si>
    <t>Mayo</t>
  </si>
  <si>
    <t>Junio</t>
  </si>
  <si>
    <t>MATERIALES ACCESORIOS Y SUMINISTROS</t>
  </si>
  <si>
    <t>AGUA</t>
  </si>
  <si>
    <t>GASTOS DE ORDEN SOCIAL Y CULTURAL</t>
  </si>
  <si>
    <t>IMPUESTOS Y DERECHOS</t>
  </si>
  <si>
    <t>AYUDAS SOCIALES A PERSONAS</t>
  </si>
  <si>
    <t>MUNICIPIO DE AJACUBA</t>
  </si>
  <si>
    <t>RFC:MAJ8501M42</t>
  </si>
  <si>
    <t>INGRESOS FISCALES 2020</t>
  </si>
  <si>
    <t>COG</t>
  </si>
  <si>
    <t>NOMBRE</t>
  </si>
  <si>
    <t>PRESUPUESTO VIGENTE</t>
  </si>
  <si>
    <t>TOTAL</t>
  </si>
  <si>
    <t>DIFERENCIA VIGENTE-TOTAL</t>
  </si>
  <si>
    <t>1.2.2.0</t>
  </si>
  <si>
    <t xml:space="preserve">SUELDOS BASE A PERSONAL EVENTUAL                                                                    </t>
  </si>
  <si>
    <t>1.5.3.0</t>
  </si>
  <si>
    <t xml:space="preserve">PRESTACIONES Y HABERES DE RETIRO                                                                    </t>
  </si>
  <si>
    <t>1.7.1.0</t>
  </si>
  <si>
    <t xml:space="preserve">ESTIMULOS                                                                                           </t>
  </si>
  <si>
    <t>2.1.1.0</t>
  </si>
  <si>
    <t xml:space="preserve">MATERIALES UTILES Y EQUIPOS  MENORES  DE OFICINA                                                    </t>
  </si>
  <si>
    <t>2.1.2.0</t>
  </si>
  <si>
    <t xml:space="preserve">MATERIALES Y UTILES DE IMPRESION Y REPRODUCCIÓN                                                     </t>
  </si>
  <si>
    <t>2.1.3.0</t>
  </si>
  <si>
    <t xml:space="preserve">MATERIAL ESTADISTICO Y GEOGRAFICO                                                                   </t>
  </si>
  <si>
    <t>2.1.4.0</t>
  </si>
  <si>
    <t xml:space="preserve">MATERIALES, ÚTILES Y EQUIPOS MENORES DE TECNOLOGÍAS DE LA INFORMACIÓN Y COMUNICACIONES              </t>
  </si>
  <si>
    <t>2.1.5.0</t>
  </si>
  <si>
    <t xml:space="preserve">MATERIAL IMPRESO E INFORMACIÓN DIGITAL                                                              </t>
  </si>
  <si>
    <t>2.1.6.0</t>
  </si>
  <si>
    <t xml:space="preserve">MATERIAL DE LIMPIEZA                                                                                </t>
  </si>
  <si>
    <t>2.1.8.0</t>
  </si>
  <si>
    <t xml:space="preserve">MATERIALES PARA EL REGISTRO E IDENTIFICACIÓN DE BIENES Y PERSONAS                                   </t>
  </si>
  <si>
    <t>2.2.1.0</t>
  </si>
  <si>
    <t xml:space="preserve">PRODUCTOS ALIMENTICIOS PARA PERSONAS                                                                </t>
  </si>
  <si>
    <t>2.2.3.0</t>
  </si>
  <si>
    <t xml:space="preserve">UTENSILIOS PARA EL SERVICIO DE ALIMENTACIÓN                                                         </t>
  </si>
  <si>
    <t>2.3.1.0</t>
  </si>
  <si>
    <t xml:space="preserve">PRODUCTOS ALIMENTARIOS AGROPECUARIOS Y FORESTAL ADQUIRIDOS COMO MATERIA PRIMA                       </t>
  </si>
  <si>
    <t>2.4.1.0</t>
  </si>
  <si>
    <t xml:space="preserve">PRODUCTOS MINERALES NO METALICOS                                                                    </t>
  </si>
  <si>
    <t>2.4.2.0</t>
  </si>
  <si>
    <t xml:space="preserve">CEMENTO Y PRODUCTOS DE CONCRETO                                                                     </t>
  </si>
  <si>
    <t>2.4.3.0</t>
  </si>
  <si>
    <t xml:space="preserve">CAL, YESO Y PRODUCTOS DE YESO                                                                       </t>
  </si>
  <si>
    <t>2.4.4.0</t>
  </si>
  <si>
    <t xml:space="preserve">MADERA Y PRODUCTOS DE MADERA                                                                        </t>
  </si>
  <si>
    <t>2.4.5.0</t>
  </si>
  <si>
    <t xml:space="preserve">VIDRIO Y PRODUCTOS DE VIDRIO                                                                        </t>
  </si>
  <si>
    <t>2.4.6.0</t>
  </si>
  <si>
    <t xml:space="preserve">MATERIAL ELCTRICO Y ELECTRONICO                                                                     </t>
  </si>
  <si>
    <t>2.4.7.0</t>
  </si>
  <si>
    <t xml:space="preserve">ARTICULOS METALICOS PARA LA CONSTRUCCIÓN                                                            </t>
  </si>
  <si>
    <t>2.4.8.0</t>
  </si>
  <si>
    <t xml:space="preserve">MATERALIES COMPLEMENTARIOS                                                                          </t>
  </si>
  <si>
    <t>2.4.9.0</t>
  </si>
  <si>
    <t xml:space="preserve">OTROS MATERIALES Y ARTICULOS DE CONSTRUCCIÓN Y REPARACIÓN                                           </t>
  </si>
  <si>
    <t>2.5.3.0</t>
  </si>
  <si>
    <t xml:space="preserve">MEDICINAS Y PRODUCTOS FARMACEUTICOS                                                                 </t>
  </si>
  <si>
    <t>2.5.6.0</t>
  </si>
  <si>
    <t xml:space="preserve">FIBRAS SINT. HULES, PLASTICOS Y DERIVADOS                                                           </t>
  </si>
  <si>
    <t>2.6.1.0</t>
  </si>
  <si>
    <t xml:space="preserve">COMBUSTIBLES , LUBRICANTES Y ADITIVOS                                                               </t>
  </si>
  <si>
    <t>2.7.1.0</t>
  </si>
  <si>
    <t xml:space="preserve">VESTUARIOS Y UNIFORMES                                                                              </t>
  </si>
  <si>
    <t>2.7.3.0</t>
  </si>
  <si>
    <t xml:space="preserve">ARTICULOS DEPORTIVOS                                                                                </t>
  </si>
  <si>
    <t>2.9.1.0</t>
  </si>
  <si>
    <t xml:space="preserve">HERRAMIENTAS MENORES                                                                                </t>
  </si>
  <si>
    <t>2.9.2.0</t>
  </si>
  <si>
    <t xml:space="preserve">REFACCIONES Y ACCESORIOS MENORES DE EDIFICIOS                                                       </t>
  </si>
  <si>
    <t>2.9.3.0</t>
  </si>
  <si>
    <t xml:space="preserve">REFACCIONES Y ACCESORIOS MENORES MOBILIARIO EQUIPO DE ADMONISTRACIÓN EDUCACIONAL Y RECREATIVO       </t>
  </si>
  <si>
    <t>2.9.4.0</t>
  </si>
  <si>
    <t xml:space="preserve">REFACCIONES Y ACCESORIOS MENORES EQUIPO DE CÓMPUTO Y TECNOLOGÍAS DE LA INFORMACIÓN                  </t>
  </si>
  <si>
    <t>2.9.5.0</t>
  </si>
  <si>
    <t xml:space="preserve">REFACCIONES  Y ACCESORIOS MENORES DE EQUIPO E INSTRUMENTAL MÉDICO Y DE LABORATORIO                  </t>
  </si>
  <si>
    <t>2.9.6.0</t>
  </si>
  <si>
    <t xml:space="preserve">REFACCIONES Y ACCESORIOS MENORES DE EQUIPO DE TRANSPORTE                                            </t>
  </si>
  <si>
    <t>3.1.1.0</t>
  </si>
  <si>
    <t xml:space="preserve">ENERGÍA ELÉCTRICA                                                                                   </t>
  </si>
  <si>
    <t>3.1.4.0</t>
  </si>
  <si>
    <t xml:space="preserve">TELEFONÍA TRADICIONAL                                                                               </t>
  </si>
  <si>
    <t>3.1.7.0</t>
  </si>
  <si>
    <t xml:space="preserve">SERVICIOS DE ACCESO DE INTERNET, REDES Y PROCESAMIENTO DE INFORMACIÓN                               </t>
  </si>
  <si>
    <t>3.1.8.0</t>
  </si>
  <si>
    <t xml:space="preserve">SERVICIOS POSTALES Y TELEGRÁFICOS                                                                   </t>
  </si>
  <si>
    <t>3.2.3.0</t>
  </si>
  <si>
    <t xml:space="preserve">ARRENDAMIENTO DE MOBILIARIO Y EQUIPO DE ADMINISTRACIÓN, EDUCACIONAL Y RECREATIVO                    </t>
  </si>
  <si>
    <t>3.2.5.0</t>
  </si>
  <si>
    <t xml:space="preserve">ARRENDAMIENTO DE EQUIPO DE TRANSPORTE                                                               </t>
  </si>
  <si>
    <t>3.2.6.0</t>
  </si>
  <si>
    <t xml:space="preserve">ARRENDAMIENTO DE MAQUINARIA,  OTROS EQUIPOS Y HERRAMIENTAS                                          </t>
  </si>
  <si>
    <t>3.3.9.0</t>
  </si>
  <si>
    <t xml:space="preserve">SERVICIOS PROFESIONALES, CIENTIFICOS Y TÉCNICOS INTEGRALES                                          </t>
  </si>
  <si>
    <t>3.4.1.0</t>
  </si>
  <si>
    <t xml:space="preserve">SERVICIOS FINANCIEROS Y BANCARIOS                                                                   </t>
  </si>
  <si>
    <t>3.4.9.0</t>
  </si>
  <si>
    <t xml:space="preserve">SERV. FINANC.BANC.Y COMERC.INTEGRALES                                                               </t>
  </si>
  <si>
    <t>3.5.1.0</t>
  </si>
  <si>
    <t xml:space="preserve">CONSERVACIÓN Y MANTENIMIENTO MENOR DE INMUEBLES                                                     </t>
  </si>
  <si>
    <t>3.5.2.0</t>
  </si>
  <si>
    <t xml:space="preserve">INSTALACIÓN, REPARACIÓN Y MANTENIMIENTO DE EQUIPO DE ADMINISTRACIÓN, EDUCACIONAL Y RECREATIVO       </t>
  </si>
  <si>
    <t>3.5.3.0</t>
  </si>
  <si>
    <t xml:space="preserve">INSTALACIÓN, REPARACIÓN Y MANTENIMIENTO DE EQUIPO DE COMPUTO Y TECNOLOGÍA DE LA INFORMACIÓN         </t>
  </si>
  <si>
    <t>3.5.4.0</t>
  </si>
  <si>
    <t xml:space="preserve">INSTALACIÓN, REPARACIÓN Y MANTENIMIENTO DE EQUIPO E INSTRUMENTAL MÉDICO Y DE LABORATORIO            </t>
  </si>
  <si>
    <t>3.5.5.0</t>
  </si>
  <si>
    <t xml:space="preserve">REPARACIÓN Y MANTENIMIENTO DE EQUIPO DE TRANSPORTE                                                  </t>
  </si>
  <si>
    <t>3.5.7.0</t>
  </si>
  <si>
    <t xml:space="preserve">INSTALACIÓN, REPARACIÓN Y MANTENIMIENTO DE MAQUINARIA, OTROS EQUIPOS Y HERRAMIENTA                  </t>
  </si>
  <si>
    <t>3.5.8.0</t>
  </si>
  <si>
    <t xml:space="preserve">SERVICIO DE LIMPIEZA Y MANEJO DE DESECHOS                                                           </t>
  </si>
  <si>
    <t>3.5.9.0</t>
  </si>
  <si>
    <t xml:space="preserve">SERVICIOS DE JARDINERÍA Y FUMIGACIÓN                                                                </t>
  </si>
  <si>
    <t>3.6.1.0</t>
  </si>
  <si>
    <t>DIFUSIÓN POR RADIO, TELEVISIÓN Y OTROS MEDIOS DE MENSAJES SOBRE PROGRAMAS Y ACTIVIDADES GUBERNAMENTA</t>
  </si>
  <si>
    <t>3.7.2.0</t>
  </si>
  <si>
    <t xml:space="preserve">PASAJES TERRESTRES                                                                                  </t>
  </si>
  <si>
    <t>3.7.5.0</t>
  </si>
  <si>
    <t xml:space="preserve">VIÁTICOS EN EL PAÍS                                                                                 </t>
  </si>
  <si>
    <t>3.8.1.0</t>
  </si>
  <si>
    <t xml:space="preserve">GASTOS DE CEREMONIAL                                                                                </t>
  </si>
  <si>
    <t>3.8.2.0</t>
  </si>
  <si>
    <t xml:space="preserve">GASTOS DE ORDEN SOCIAL Y CULTURAL                                                                   </t>
  </si>
  <si>
    <t>3.8.3.0</t>
  </si>
  <si>
    <t xml:space="preserve">CONGRESOS Y CONVENCIONES                                                                            </t>
  </si>
  <si>
    <t>3.8.4.0</t>
  </si>
  <si>
    <t xml:space="preserve">EXPOSICIONES                                                                                        </t>
  </si>
  <si>
    <t>3.9.2.0</t>
  </si>
  <si>
    <t xml:space="preserve">IMPUESTOS Y DERECHOS                                                                                </t>
  </si>
  <si>
    <t>3.9.5.0</t>
  </si>
  <si>
    <t xml:space="preserve">PENAS, MULTAS, ACCES.Y ACTUALIZACIONES                                                              </t>
  </si>
  <si>
    <t>3.9.8.0</t>
  </si>
  <si>
    <t xml:space="preserve">IMPUESTOS SOBRE NOMINAS Y OTROS DERECHOS POR RELACIÓN LABORAL                                       </t>
  </si>
  <si>
    <t>4.4.1.0</t>
  </si>
  <si>
    <t xml:space="preserve">AYUDAS SOCIALES A PERSONAS                                                                          </t>
  </si>
  <si>
    <t>4.4.3.0</t>
  </si>
  <si>
    <t xml:space="preserve">AYUDAS SOCIALES A INSTITUCIONES  DE ENSEÑANZA                                                       </t>
  </si>
  <si>
    <t>5.5.1.0</t>
  </si>
  <si>
    <t xml:space="preserve">MUEBLES DE OFICINA Y ESTANTERÍA                                                                     </t>
  </si>
  <si>
    <t>5.1.5.0</t>
  </si>
  <si>
    <t xml:space="preserve">EQUIPO DE CÓMP.Y D/TECN.D/LA INFORMACIÓN                                                            </t>
  </si>
  <si>
    <t>5.2.3.0</t>
  </si>
  <si>
    <t xml:space="preserve">CÁMARAS FOTOGRÁFICAS Y DE VIDEO                                                                     </t>
  </si>
  <si>
    <t>5.3.1.0</t>
  </si>
  <si>
    <t xml:space="preserve">EQUIPO MÉDICO Y DE LABORATORIO                                                                      </t>
  </si>
  <si>
    <t>5.4.1.0</t>
  </si>
  <si>
    <t xml:space="preserve">VEHÍCULOS Y EQUIPO TERRESTRE                                                                        </t>
  </si>
  <si>
    <t>5.4.9.0</t>
  </si>
  <si>
    <t xml:space="preserve">OTROS EQUIPOS DE TRANSPORTE                                                                         </t>
  </si>
  <si>
    <t xml:space="preserve">EQUIPO DE DEFENSA Y SEGURIDAD                                                                       </t>
  </si>
  <si>
    <t>5.6.5.0</t>
  </si>
  <si>
    <t xml:space="preserve">EQUIPO DE COMUN.Y TELECOMUNICACIÓN                                                                  </t>
  </si>
  <si>
    <t>5.9.1.0</t>
  </si>
  <si>
    <t xml:space="preserve">SOFTWARE                                                                                            </t>
  </si>
  <si>
    <t>5.9.7.0</t>
  </si>
  <si>
    <t xml:space="preserve">LICENCIAS INFORMÁTICAS E INTELECTUALES                                                              </t>
  </si>
  <si>
    <t>6.1.2.0</t>
  </si>
  <si>
    <t xml:space="preserve">CONSTRUCCIÓN NUEVA P/EDIFIC.N/HABIT.                                                                </t>
  </si>
  <si>
    <t>6.1.4.0</t>
  </si>
  <si>
    <t>9.9.1.0</t>
  </si>
  <si>
    <t xml:space="preserve">ADEFAS                                                                                              </t>
  </si>
  <si>
    <t xml:space="preserve">                 </t>
  </si>
  <si>
    <t>FONDO DE APORTACIONES PARA LA INFRAESTRUCTURA SOCIAL MUNICIPAL 2020</t>
  </si>
  <si>
    <t>6.1.3.0</t>
  </si>
  <si>
    <t>AMPLIACION Y REABILITACION DE OBRA, ABASTECIMIENTO AGUA,PETRO, GAS, ELECTR Y TELECOMUNICACIONES</t>
  </si>
  <si>
    <t>FONDO DE APORTACIONES PARA EL FORTALECIMIENTO DE LOS MUNICIPIOS 2020</t>
  </si>
  <si>
    <t>1.1.3.0</t>
  </si>
  <si>
    <t xml:space="preserve">SUELDOS BASE AL PERSONAL PERMANENTE                                                                 </t>
  </si>
  <si>
    <t xml:space="preserve">SUELDOS BASE A PERSONAL PERMANENTE SEGURIDAD PÚBLICA Y PROTECCIÓN CIVIL                             </t>
  </si>
  <si>
    <t>1.3.2.0</t>
  </si>
  <si>
    <t xml:space="preserve">AGUINALDO O GRATIFICACIÓN DE FIN DE AÑO                                                             </t>
  </si>
  <si>
    <t>1.3.4.0</t>
  </si>
  <si>
    <t xml:space="preserve">COMPENSACIONES                                                                                      </t>
  </si>
  <si>
    <t>1.4.4.0</t>
  </si>
  <si>
    <t xml:space="preserve">APORTACIONES PARA SEGUROS                                                                           </t>
  </si>
  <si>
    <t>2.8.3.0</t>
  </si>
  <si>
    <t xml:space="preserve">PRENDAS DE PROTECCIÓN PARA SEGURIDAD PÚBLICA NACIONAL                                               </t>
  </si>
  <si>
    <t>2.9.7.0</t>
  </si>
  <si>
    <t xml:space="preserve">REFACCIONES Y ACCESORIOS MENORES EQUIPO DEFENSA Y SEGURIDAD                                         </t>
  </si>
  <si>
    <t>3.1.3.0</t>
  </si>
  <si>
    <t xml:space="preserve">AGUA                                                                                                </t>
  </si>
  <si>
    <t>3.3.4.0</t>
  </si>
  <si>
    <t xml:space="preserve">SERVICIOS DE CAPACITACIÓN                                                                           </t>
  </si>
  <si>
    <t>3.4.5.0</t>
  </si>
  <si>
    <t xml:space="preserve">SEGURO DE BIENES PATRIMONIALES                                                                      </t>
  </si>
  <si>
    <t>3.5.6.0</t>
  </si>
  <si>
    <t>REPARACION Y MAMTENIMIENTO DE DEFENSA Y SEGURIDAD</t>
  </si>
  <si>
    <t>OTROS EQUIPOS DE TRANSPORTE</t>
  </si>
  <si>
    <t>FONDO DE FISCALIZACION Y RECAUDACION 2020</t>
  </si>
  <si>
    <t>MATERIALES UTILES Y EQUIPOS  MENORES DE OFICINA</t>
  </si>
  <si>
    <t>MATERIALES Y UTILES DE IMPRESIÓN Y REPRODUCCIÓN</t>
  </si>
  <si>
    <t>MATERIALES Y UTILES DE IMPRESION Y REPRODUCCION</t>
  </si>
  <si>
    <t>MATERIAL IMPRESO E INFORMACIÓN DIGITAL</t>
  </si>
  <si>
    <t>ENERGÍA ELÉCTRICA</t>
  </si>
  <si>
    <t>SERVICIOS DE ACCESO DE INTERNET, REDES Y PROCESACIMIENTO DE INFORMACION</t>
  </si>
  <si>
    <t>CONSERVACIÓN Y MANTENIMIENTO MENOR DE INMUEBLES</t>
  </si>
  <si>
    <t>3.6.2.0</t>
  </si>
  <si>
    <t>DIFUSIÓN POR RADIO, TV Y OTROS MEDIOS DE MENSAJES COMERCIALES PARA PROMOVER LA VENTA DE BIENES O SERVISICIOS</t>
  </si>
  <si>
    <t>5.1.1.0</t>
  </si>
  <si>
    <t>MUEBLES DE OFICINA Y ESTANTERÍA</t>
  </si>
  <si>
    <t>5.1.2.0</t>
  </si>
  <si>
    <t>MUEBLES EXCEPTO DE OFICINA Y ESTANTERÍA</t>
  </si>
  <si>
    <t>EQUIPO DE CÓMP.Y D/TECN.D/LA INFORMACIÓN</t>
  </si>
  <si>
    <t>SOFTWARE</t>
  </si>
  <si>
    <t>LICENCIAS INFORMÁTICAS E INTELECTUALES</t>
  </si>
  <si>
    <t>PROG DE FORTALECIMIENTO A LA TRANSV DE LA PERSPECTIVA DE GENERO</t>
  </si>
  <si>
    <t>SERVICIOS DE CAPACITACION</t>
  </si>
  <si>
    <t>FONDO GENERAL DE PARTICIPACIONES</t>
  </si>
  <si>
    <t>1.1.1.0</t>
  </si>
  <si>
    <t xml:space="preserve">DIETAS                                                                                              </t>
  </si>
  <si>
    <t>AGUINALDO O GRATIFICACION DE FIN DE AÑO</t>
  </si>
  <si>
    <t>1.5.2.0</t>
  </si>
  <si>
    <t xml:space="preserve">INDEMNIZACIONES                                                                                     </t>
  </si>
  <si>
    <t>1.5.9.0</t>
  </si>
  <si>
    <t xml:space="preserve">OTRAS PRESTACIONES SOCIALES Y ECONÓMICAS                                                            </t>
  </si>
  <si>
    <t>1.6.1.0</t>
  </si>
  <si>
    <t xml:space="preserve">PREV. CARACTER LABORAL ECONOMICO Y SEGURIDAD SOCIAL                                                 </t>
  </si>
  <si>
    <t>4.2.1.0</t>
  </si>
  <si>
    <t xml:space="preserve">TRANSFERENCIAS OTORGADAS A ENTIDADES PARAESTATALES NO EMPRESARIALES Y NO FINANCIERAS                </t>
  </si>
  <si>
    <t xml:space="preserve">                                                                                                    </t>
  </si>
  <si>
    <t>IMPUESTO SOBRE AUTOMOVILES NUEVOS</t>
  </si>
  <si>
    <t>FONDO DE FOMENTO MUNICIPAL</t>
  </si>
  <si>
    <t>2.1.7.0</t>
  </si>
  <si>
    <t xml:space="preserve">MATERIALES Y ÚTILES DE ENSEÑANZA                                                                    </t>
  </si>
  <si>
    <t>2.5.4.0</t>
  </si>
  <si>
    <t xml:space="preserve">MATERIALES, ACCESORIOS Y SUMINSTROS MÉDICOS                                                         </t>
  </si>
  <si>
    <t>2.5.9.0</t>
  </si>
  <si>
    <t xml:space="preserve">OTROS PRODUCTOS QUÍMICOS                                                                            </t>
  </si>
  <si>
    <t>2.7.2.0</t>
  </si>
  <si>
    <t xml:space="preserve">PRENDAS DE SEGURIDAD Y PROTECCION DEL PERSONAL                                                      </t>
  </si>
  <si>
    <t>2.9.8.0</t>
  </si>
  <si>
    <t xml:space="preserve">REFACCIONES Y ACCESORIOS MENORES DE MAQUINARIA Y OTROS EQUIPOS                                      </t>
  </si>
  <si>
    <t>2.9.9.0</t>
  </si>
  <si>
    <t xml:space="preserve">REFACCIONES Y ACCESORIOS MENORES OTROS BIENES MUEBLES                                               </t>
  </si>
  <si>
    <t>SERVICIOS POSTALES Y TELEGRAFICOS</t>
  </si>
  <si>
    <t>3.3.1.0</t>
  </si>
  <si>
    <t xml:space="preserve">SERVICIOS  LEGALES DE CONTABILIDAD AUDITORIA Y RELACIONADOS                                         </t>
  </si>
  <si>
    <t>4.4.2.0</t>
  </si>
  <si>
    <t xml:space="preserve">BECAS Y OTRAS AYUDAS P/PROG. D/CAPAC.                                                               </t>
  </si>
  <si>
    <t>5.1.9.0</t>
  </si>
  <si>
    <t xml:space="preserve">OTROS MOBILIARIOS Y EQPOS DE ADMÓN                                                                  </t>
  </si>
  <si>
    <t>INCENTIVO A LA VENTA FINAL DE GASOLINAS Y DIESEL</t>
  </si>
  <si>
    <t>TELEFONIA TRADICIONAL</t>
  </si>
  <si>
    <t>COMPENSACION DEL ISAN</t>
  </si>
  <si>
    <t>SEGURO DE BIENES PATRIMONIALES</t>
  </si>
  <si>
    <t>IMPUESTO ESPECIAL SOBRE PRODUCCIÓN Y SERVICIOS</t>
  </si>
  <si>
    <t>IMPUESTO SOBRE LA RENTA</t>
  </si>
  <si>
    <t>SERVICIOS  LEGALES DE CONTABILIDAD, AUDITORIA Y RELACVIONADOS</t>
  </si>
  <si>
    <t>3.3.3.0</t>
  </si>
  <si>
    <t>SERVICIOS DE CONSULTORÍA ADMINISTRATIVA, PROCESOS, TÉCNICA Y TECNOLOGIAS DE LA INFORMACIÓN</t>
  </si>
  <si>
    <t>SERV. FINANC.BANC.Y COMERC.INTEGRALES</t>
  </si>
  <si>
    <t>REPARACIÓN Y MANTENIMIENTO DE EQUIPO DE TRANSPORTE</t>
  </si>
  <si>
    <t>3.6.6.0</t>
  </si>
  <si>
    <t>SERVICIOS DE CREACIÓN Y DIFUSIÓN DE CONTENIDO EXCLUSIVAMENTE A TRAVÉS DE INTERNET</t>
  </si>
  <si>
    <t>VIÁTICOS EN EL PAÍS</t>
  </si>
  <si>
    <t>GASTOS DE CEREMONIAL</t>
  </si>
  <si>
    <t>PENAS, MULTAS, ACCES.Y ACTUALIZACIONES</t>
  </si>
  <si>
    <t>GRAN TOTAL</t>
  </si>
  <si>
    <t>Bajo protesta de decir verdad declaramos que las cifras contenidas en este estado financiero son veraces y contienen toda la información refernte a la situación y/o los resultados del Municipio de Ajacuba, Hgo. afirmando ser legalmente responsable de autenticidad y veracidad de las mismas, y asimismo asumimos la responsabilidad derivada de cualquier declaración en falso sobre las mismas.</t>
  </si>
  <si>
    <t>LIC. SALVADOR PÉREZ GÓMEZ</t>
  </si>
  <si>
    <t>LIC. PALOMA ARIADNA REYNA REYES</t>
  </si>
  <si>
    <t xml:space="preserve">PROFA. CRISANTA CAMPA MERA </t>
  </si>
  <si>
    <t>PRESIDENTE MUNICIPAL</t>
  </si>
  <si>
    <t>TESORERO MUNICPAL</t>
  </si>
  <si>
    <t>SINDICO MUNICPAL</t>
  </si>
  <si>
    <t>REFACCIONES Y ACCESORIOS MENORES DE MAQUINARIA Y OTROS EQUIPOS</t>
  </si>
  <si>
    <t>ARRENDAMIENTOS DE ACTIVOS INTANGIBLES</t>
  </si>
  <si>
    <t>3.2.7.0</t>
  </si>
  <si>
    <t>SERVICIOS LEGALES, DE CONTABILIDAD, AUDITORIA Y RELACIONADOS</t>
  </si>
  <si>
    <t>CONST.OBR ABAST. AGUA, PETR. GAS, ELECT. TEL.</t>
  </si>
  <si>
    <t xml:space="preserve">AMPLIACION D/REHAB. D/ OBRAS D/URBAN.                                                               </t>
  </si>
  <si>
    <t xml:space="preserve">AMP.D/REHABILIT.D/OBR. D/URBANIZACIÓN                                                                </t>
  </si>
  <si>
    <t>OTROS CONVENIOS</t>
  </si>
  <si>
    <t>5.5.1.1</t>
  </si>
  <si>
    <t>SUELDOS BASE AL PERSONAL EVENTUAL</t>
  </si>
  <si>
    <t>4.1.1.0</t>
  </si>
  <si>
    <t>ARRENDAMIENTO DE MAQUINARIA Y OTROS</t>
  </si>
  <si>
    <t>CONSTRUCCION NUEVA P/EDIFIC. N/HABITAT.</t>
  </si>
  <si>
    <t>CONST. OBRA D/URBAN. P/LA DOT. D/SERV.</t>
  </si>
  <si>
    <t>6.1.2.2</t>
  </si>
  <si>
    <t>6.1.3.3</t>
  </si>
  <si>
    <t>6.1.4.2</t>
  </si>
  <si>
    <t>AMP Y REAB DE.OBR. ABAST. AGUA, PETR. GAS, ELECT. TELEC.</t>
  </si>
  <si>
    <t>ANALITICO MENSUAL DE EGRESOS PAGADOS POR FUENTE DE FINANCIAMIENTO AL 30 DE JUNIO 2020</t>
  </si>
  <si>
    <t xml:space="preserve">CAPITULO </t>
  </si>
  <si>
    <t>SERVICIOS PERSONALES</t>
  </si>
  <si>
    <t>MATERIALES Y SUMINISTROS</t>
  </si>
  <si>
    <t>SERVICIOS GENERALES</t>
  </si>
  <si>
    <t>TRANSFERENCIAS, ASIFNACIONES, SUBSIDIOS Y OTRAS AYUDAS</t>
  </si>
  <si>
    <t>BIENES MUEBLES, INMUEBLES E INTANGIBLES</t>
  </si>
  <si>
    <t>INVERSIÓN PÚBLICA</t>
  </si>
  <si>
    <t>DEUDA PÚBLICA</t>
  </si>
  <si>
    <t>8.5.3</t>
  </si>
  <si>
    <t>PARTICIPACIONES Y APORTACIONES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</si>
</sst>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" fontId="2" fillId="2" borderId="0" xfId="0" applyNumberFormat="1" applyFont="1" applyFill="1"/>
    <xf numFmtId="4" fontId="1" fillId="3" borderId="0" xfId="0" applyNumberFormat="1" applyFont="1" applyFill="1"/>
    <xf numFmtId="0" fontId="3" fillId="0" borderId="0" xfId="0" applyFont="1"/>
    <xf numFmtId="4" fontId="3" fillId="0" borderId="0" xfId="0" applyNumberFormat="1" applyFont="1"/>
    <xf numFmtId="4" fontId="1" fillId="0" borderId="0" xfId="0" applyNumberFormat="1" applyFont="1" applyFill="1"/>
    <xf numFmtId="0" fontId="2" fillId="0" borderId="0" xfId="0" applyFont="1" applyAlignment="1">
      <alignment horizontal="right"/>
    </xf>
    <xf numFmtId="0" fontId="1" fillId="0" borderId="1" xfId="0" applyFont="1" applyBorder="1"/>
    <xf numFmtId="0" fontId="1" fillId="0" borderId="0" xfId="0" applyFont="1" applyAlignment="1">
      <alignment horizontal="center"/>
    </xf>
    <xf numFmtId="4" fontId="1" fillId="0" borderId="0" xfId="0" applyNumberFormat="1" applyFont="1" applyBorder="1"/>
    <xf numFmtId="0" fontId="1" fillId="0" borderId="0" xfId="0" applyFont="1" applyBorder="1"/>
    <xf numFmtId="4" fontId="1" fillId="0" borderId="0" xfId="0" applyNumberFormat="1" applyFont="1" applyFill="1" applyBorder="1"/>
    <xf numFmtId="0" fontId="1" fillId="0" borderId="0" xfId="0" applyFont="1" applyFill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1" fillId="3" borderId="0" xfId="0" applyNumberFormat="1" applyFont="1" applyFill="1" applyBorder="1"/>
    <xf numFmtId="4" fontId="2" fillId="3" borderId="0" xfId="0" applyNumberFormat="1" applyFont="1" applyFill="1"/>
    <xf numFmtId="4" fontId="2" fillId="3" borderId="0" xfId="0" applyNumberFormat="1" applyFont="1" applyFill="1" applyAlignment="1">
      <alignment horizontal="center" vertical="center" wrapText="1"/>
    </xf>
    <xf numFmtId="4" fontId="4" fillId="3" borderId="0" xfId="0" applyNumberFormat="1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" fontId="2" fillId="4" borderId="0" xfId="0" applyNumberFormat="1" applyFont="1" applyFill="1"/>
    <xf numFmtId="4" fontId="4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1047750</xdr:colOff>
      <xdr:row>4</xdr:row>
      <xdr:rowOff>104774</xdr:rowOff>
    </xdr:to>
    <xdr:pic>
      <xdr:nvPicPr>
        <xdr:cNvPr id="2" name="7 Imagen" descr="Screenshot_2016-08-25-14-20-13 (1).png"/>
        <xdr:cNvPicPr/>
      </xdr:nvPicPr>
      <xdr:blipFill>
        <a:blip xmlns:r="http://schemas.openxmlformats.org/officeDocument/2006/relationships" r:embed="rId1" cstate="print"/>
        <a:srcRect l="25628" t="18731" r="27189" b="24471"/>
        <a:stretch>
          <a:fillRect/>
        </a:stretch>
      </xdr:blipFill>
      <xdr:spPr>
        <a:xfrm>
          <a:off x="0" y="0"/>
          <a:ext cx="2171700" cy="866774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R2F1.01-A93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9:X419"/>
  <sheetViews>
    <sheetView tabSelected="1" topLeftCell="A341" zoomScaleNormal="100" workbookViewId="0">
      <selection activeCell="D357" sqref="D357"/>
    </sheetView>
  </sheetViews>
  <sheetFormatPr baseColWidth="10" defaultRowHeight="15"/>
  <cols>
    <col min="1" max="1" width="8" customWidth="1"/>
    <col min="2" max="2" width="8.85546875" customWidth="1"/>
    <col min="3" max="3" width="37.140625" customWidth="1"/>
    <col min="4" max="4" width="11.28515625" customWidth="1"/>
    <col min="5" max="8" width="10.7109375" customWidth="1"/>
    <col min="9" max="9" width="11.7109375" customWidth="1"/>
    <col min="10" max="10" width="10.7109375" customWidth="1"/>
    <col min="11" max="11" width="12.28515625" customWidth="1"/>
    <col min="12" max="12" width="13" customWidth="1"/>
  </cols>
  <sheetData>
    <row r="9" spans="1:24">
      <c r="C9" s="4" t="s">
        <v>11</v>
      </c>
    </row>
    <row r="10" spans="1:24">
      <c r="C10" s="4" t="s">
        <v>12</v>
      </c>
    </row>
    <row r="11" spans="1:24">
      <c r="C11" s="4" t="s">
        <v>291</v>
      </c>
    </row>
    <row r="12" spans="1:24">
      <c r="C12" s="4"/>
    </row>
    <row r="13" spans="1:24">
      <c r="A13" s="33"/>
      <c r="B13" s="34"/>
      <c r="C13" s="35"/>
      <c r="D13" s="4" t="s">
        <v>13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33" customHeight="1">
      <c r="A15" s="2"/>
      <c r="B15" s="5" t="s">
        <v>14</v>
      </c>
      <c r="C15" s="5" t="s">
        <v>15</v>
      </c>
      <c r="D15" s="6" t="s">
        <v>16</v>
      </c>
      <c r="E15" s="5" t="s">
        <v>0</v>
      </c>
      <c r="F15" s="5" t="s">
        <v>1</v>
      </c>
      <c r="G15" s="5" t="s">
        <v>2</v>
      </c>
      <c r="H15" s="5" t="s">
        <v>3</v>
      </c>
      <c r="I15" s="5" t="s">
        <v>4</v>
      </c>
      <c r="J15" s="5" t="s">
        <v>5</v>
      </c>
      <c r="K15" s="5" t="s">
        <v>17</v>
      </c>
      <c r="L15" s="6" t="s">
        <v>18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5" customHeight="1">
      <c r="A16" s="24" t="s">
        <v>292</v>
      </c>
      <c r="B16" s="25">
        <v>1000</v>
      </c>
      <c r="C16" s="26" t="s">
        <v>293</v>
      </c>
      <c r="D16" s="31">
        <f>SUM(D17:D19)</f>
        <v>352042</v>
      </c>
      <c r="E16" s="31">
        <f t="shared" ref="E16:J16" si="0">SUM(E17:E19)</f>
        <v>106454.58</v>
      </c>
      <c r="F16" s="31">
        <f t="shared" si="0"/>
        <v>11984</v>
      </c>
      <c r="G16" s="31">
        <f t="shared" si="0"/>
        <v>11984</v>
      </c>
      <c r="H16" s="31">
        <f t="shared" si="0"/>
        <v>5992</v>
      </c>
      <c r="I16" s="31">
        <f t="shared" si="0"/>
        <v>11984</v>
      </c>
      <c r="J16" s="31">
        <f t="shared" si="0"/>
        <v>10186</v>
      </c>
      <c r="K16" s="31">
        <f t="shared" ref="K16" si="1">SUM(K17:K19)</f>
        <v>158584.58000000002</v>
      </c>
      <c r="L16" s="31">
        <f t="shared" ref="L16" si="2">SUM(L17:L19)</f>
        <v>193457.41999999998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>
      <c r="A17" s="2">
        <v>1200</v>
      </c>
      <c r="B17" s="2" t="s">
        <v>19</v>
      </c>
      <c r="C17" s="2" t="s">
        <v>20</v>
      </c>
      <c r="D17" s="17">
        <v>196250</v>
      </c>
      <c r="E17" s="17">
        <v>45769.58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7">
        <f>SUM(E17:J17)</f>
        <v>45769.58</v>
      </c>
      <c r="L17" s="3">
        <f>D17-K17</f>
        <v>150480.41999999998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>
      <c r="A18" s="2">
        <v>1500</v>
      </c>
      <c r="B18" s="2" t="s">
        <v>21</v>
      </c>
      <c r="C18" s="2" t="s">
        <v>22</v>
      </c>
      <c r="D18" s="17">
        <v>155792</v>
      </c>
      <c r="E18" s="17">
        <v>5992</v>
      </c>
      <c r="F18" s="17">
        <v>11984</v>
      </c>
      <c r="G18" s="17">
        <v>11984</v>
      </c>
      <c r="H18" s="17">
        <v>5992</v>
      </c>
      <c r="I18" s="17">
        <v>11984</v>
      </c>
      <c r="J18" s="17">
        <v>10186</v>
      </c>
      <c r="K18" s="17">
        <f t="shared" ref="K18:K90" si="3">SUM(E18:J18)</f>
        <v>58122</v>
      </c>
      <c r="L18" s="3">
        <f t="shared" ref="L18:L90" si="4">D18-K18</f>
        <v>97670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>
      <c r="A19" s="2">
        <v>1700</v>
      </c>
      <c r="B19" s="2" t="s">
        <v>23</v>
      </c>
      <c r="C19" s="2" t="s">
        <v>24</v>
      </c>
      <c r="D19" s="18">
        <v>0</v>
      </c>
      <c r="E19" s="17">
        <v>54693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7">
        <f t="shared" si="3"/>
        <v>54693</v>
      </c>
      <c r="L19" s="3">
        <f t="shared" si="4"/>
        <v>-54693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>
      <c r="A20" s="24" t="s">
        <v>292</v>
      </c>
      <c r="B20" s="25">
        <v>2000</v>
      </c>
      <c r="C20" s="26" t="s">
        <v>294</v>
      </c>
      <c r="D20" s="29">
        <f>SUM(D21:D52)</f>
        <v>1352879</v>
      </c>
      <c r="E20" s="29">
        <f t="shared" ref="E20:L20" si="5">SUM(E21:E52)</f>
        <v>107730.18000000001</v>
      </c>
      <c r="F20" s="29">
        <f t="shared" si="5"/>
        <v>74875.899999999994</v>
      </c>
      <c r="G20" s="29">
        <f t="shared" si="5"/>
        <v>91494.280000000013</v>
      </c>
      <c r="H20" s="29">
        <f t="shared" si="5"/>
        <v>153292.69</v>
      </c>
      <c r="I20" s="29">
        <f t="shared" si="5"/>
        <v>154650.75999999998</v>
      </c>
      <c r="J20" s="29">
        <f t="shared" si="5"/>
        <v>190531.40000000002</v>
      </c>
      <c r="K20" s="29">
        <f t="shared" si="5"/>
        <v>772575.20999999985</v>
      </c>
      <c r="L20" s="29">
        <f t="shared" si="5"/>
        <v>580303.79000000015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>
      <c r="A21" s="2">
        <v>2100</v>
      </c>
      <c r="B21" s="2" t="s">
        <v>25</v>
      </c>
      <c r="C21" s="2" t="s">
        <v>26</v>
      </c>
      <c r="D21" s="17">
        <v>255000</v>
      </c>
      <c r="E21" s="17">
        <v>44114.8</v>
      </c>
      <c r="F21" s="17">
        <v>21402</v>
      </c>
      <c r="G21" s="17">
        <v>3249.89</v>
      </c>
      <c r="H21" s="17">
        <v>7920.64</v>
      </c>
      <c r="I21" s="17">
        <v>4896.9399999999996</v>
      </c>
      <c r="J21" s="17">
        <v>8576.68</v>
      </c>
      <c r="K21" s="17">
        <f t="shared" si="3"/>
        <v>90160.950000000012</v>
      </c>
      <c r="L21" s="3">
        <f t="shared" si="4"/>
        <v>164839.04999999999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A22" s="2">
        <v>2100</v>
      </c>
      <c r="B22" s="2" t="s">
        <v>27</v>
      </c>
      <c r="C22" s="2" t="s">
        <v>28</v>
      </c>
      <c r="D22" s="17">
        <v>58000</v>
      </c>
      <c r="E22" s="17">
        <v>3248</v>
      </c>
      <c r="F22" s="18">
        <v>0</v>
      </c>
      <c r="G22" s="18">
        <v>0</v>
      </c>
      <c r="H22" s="17">
        <v>1136.8</v>
      </c>
      <c r="I22" s="17">
        <v>20132</v>
      </c>
      <c r="J22" s="18">
        <v>0</v>
      </c>
      <c r="K22" s="17">
        <f t="shared" si="3"/>
        <v>24516.799999999999</v>
      </c>
      <c r="L22" s="3">
        <f t="shared" si="4"/>
        <v>33483.199999999997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>
      <c r="A23" s="2">
        <v>2100</v>
      </c>
      <c r="B23" s="2" t="s">
        <v>29</v>
      </c>
      <c r="C23" s="2" t="s">
        <v>30</v>
      </c>
      <c r="D23" s="17">
        <v>15000</v>
      </c>
      <c r="E23" s="18">
        <v>0</v>
      </c>
      <c r="F23" s="18">
        <v>0</v>
      </c>
      <c r="G23" s="18">
        <v>0</v>
      </c>
      <c r="H23" s="18"/>
      <c r="I23" s="18"/>
      <c r="J23" s="18"/>
      <c r="K23" s="17">
        <f t="shared" si="3"/>
        <v>0</v>
      </c>
      <c r="L23" s="3">
        <f t="shared" si="4"/>
        <v>15000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>
      <c r="A24" s="2">
        <v>2100</v>
      </c>
      <c r="B24" s="2" t="s">
        <v>31</v>
      </c>
      <c r="C24" s="2" t="s">
        <v>32</v>
      </c>
      <c r="D24" s="17">
        <v>18000</v>
      </c>
      <c r="E24" s="17">
        <v>3779.01</v>
      </c>
      <c r="F24" s="17">
        <v>5016</v>
      </c>
      <c r="G24" s="18">
        <v>0</v>
      </c>
      <c r="H24" s="17">
        <v>2204</v>
      </c>
      <c r="I24" s="17">
        <v>1833.5</v>
      </c>
      <c r="J24" s="17">
        <v>3838.4</v>
      </c>
      <c r="K24" s="17">
        <f t="shared" si="3"/>
        <v>16670.91</v>
      </c>
      <c r="L24" s="3">
        <f t="shared" si="4"/>
        <v>1329.0900000000001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>
      <c r="A25" s="2">
        <v>2100</v>
      </c>
      <c r="B25" s="2" t="s">
        <v>33</v>
      </c>
      <c r="C25" s="2" t="s">
        <v>34</v>
      </c>
      <c r="D25" s="17">
        <v>45000</v>
      </c>
      <c r="E25" s="17">
        <v>3480</v>
      </c>
      <c r="F25" s="18">
        <v>0</v>
      </c>
      <c r="G25" s="17">
        <v>1197.7</v>
      </c>
      <c r="H25" s="18">
        <v>0</v>
      </c>
      <c r="I25" s="17">
        <v>5742</v>
      </c>
      <c r="J25" s="17">
        <v>5044.84</v>
      </c>
      <c r="K25" s="17">
        <f t="shared" si="3"/>
        <v>15464.54</v>
      </c>
      <c r="L25" s="3">
        <f t="shared" si="4"/>
        <v>29535.46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>
      <c r="A26" s="2">
        <v>2100</v>
      </c>
      <c r="B26" s="2" t="s">
        <v>35</v>
      </c>
      <c r="C26" s="2" t="s">
        <v>36</v>
      </c>
      <c r="D26" s="17">
        <v>35000</v>
      </c>
      <c r="E26" s="18">
        <v>0</v>
      </c>
      <c r="F26" s="18">
        <v>0</v>
      </c>
      <c r="G26" s="17">
        <v>5616.18</v>
      </c>
      <c r="H26" s="18">
        <v>730.8</v>
      </c>
      <c r="I26" s="18">
        <v>0</v>
      </c>
      <c r="J26" s="17">
        <v>2527.14</v>
      </c>
      <c r="K26" s="17">
        <f t="shared" si="3"/>
        <v>8874.1200000000008</v>
      </c>
      <c r="L26" s="3">
        <f t="shared" si="4"/>
        <v>26125.879999999997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>
      <c r="A27" s="2">
        <v>2100</v>
      </c>
      <c r="B27" s="2" t="s">
        <v>37</v>
      </c>
      <c r="C27" s="2" t="s">
        <v>38</v>
      </c>
      <c r="D27" s="17">
        <v>18000</v>
      </c>
      <c r="E27" s="18">
        <v>0</v>
      </c>
      <c r="F27" s="18">
        <v>0</v>
      </c>
      <c r="G27" s="18">
        <v>0</v>
      </c>
      <c r="H27" s="18"/>
      <c r="I27" s="18"/>
      <c r="J27" s="18"/>
      <c r="K27" s="17">
        <f t="shared" si="3"/>
        <v>0</v>
      </c>
      <c r="L27" s="3">
        <f t="shared" si="4"/>
        <v>18000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>
      <c r="A28" s="2">
        <v>2200</v>
      </c>
      <c r="B28" s="2" t="s">
        <v>39</v>
      </c>
      <c r="C28" s="2" t="s">
        <v>40</v>
      </c>
      <c r="D28" s="17">
        <v>95000</v>
      </c>
      <c r="E28" s="17">
        <v>4663.3900000000003</v>
      </c>
      <c r="F28" s="17">
        <v>27071.52</v>
      </c>
      <c r="G28" s="17">
        <v>21305.84</v>
      </c>
      <c r="H28" s="17">
        <v>6740</v>
      </c>
      <c r="I28" s="17">
        <v>9510.31</v>
      </c>
      <c r="J28" s="17">
        <v>6687.45</v>
      </c>
      <c r="K28" s="17">
        <f t="shared" si="3"/>
        <v>75978.509999999995</v>
      </c>
      <c r="L28" s="3">
        <f t="shared" si="4"/>
        <v>19021.490000000005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>
      <c r="A29" s="2">
        <v>2200</v>
      </c>
      <c r="B29" s="2" t="s">
        <v>41</v>
      </c>
      <c r="C29" s="2" t="s">
        <v>42</v>
      </c>
      <c r="D29" s="17">
        <v>4000</v>
      </c>
      <c r="E29" s="18">
        <v>0</v>
      </c>
      <c r="F29" s="18">
        <v>0</v>
      </c>
      <c r="G29" s="18">
        <v>0</v>
      </c>
      <c r="H29" s="18"/>
      <c r="I29" s="18"/>
      <c r="J29" s="18"/>
      <c r="K29" s="17">
        <f t="shared" si="3"/>
        <v>0</v>
      </c>
      <c r="L29" s="3">
        <f t="shared" si="4"/>
        <v>4000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>
      <c r="A30" s="2">
        <v>2300</v>
      </c>
      <c r="B30" s="2" t="s">
        <v>43</v>
      </c>
      <c r="C30" s="2" t="s">
        <v>44</v>
      </c>
      <c r="D30" s="18">
        <v>0</v>
      </c>
      <c r="E30" s="17">
        <v>18100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7">
        <f t="shared" si="3"/>
        <v>18100</v>
      </c>
      <c r="L30" s="3">
        <f t="shared" si="4"/>
        <v>-18100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>
      <c r="A31" s="2">
        <v>2400</v>
      </c>
      <c r="B31" s="2" t="s">
        <v>45</v>
      </c>
      <c r="C31" s="2" t="s">
        <v>46</v>
      </c>
      <c r="D31" s="17">
        <v>10000</v>
      </c>
      <c r="E31" s="18">
        <v>0</v>
      </c>
      <c r="F31" s="18">
        <v>0</v>
      </c>
      <c r="G31" s="18">
        <v>0</v>
      </c>
      <c r="H31" s="18"/>
      <c r="I31" s="18"/>
      <c r="J31" s="18"/>
      <c r="K31" s="17">
        <f t="shared" si="3"/>
        <v>0</v>
      </c>
      <c r="L31" s="3">
        <f t="shared" si="4"/>
        <v>10000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>
      <c r="A32" s="2">
        <v>2400</v>
      </c>
      <c r="B32" s="2" t="s">
        <v>47</v>
      </c>
      <c r="C32" s="2" t="s">
        <v>48</v>
      </c>
      <c r="D32" s="17">
        <v>125000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6317.52</v>
      </c>
      <c r="K32" s="17">
        <f t="shared" si="3"/>
        <v>6317.52</v>
      </c>
      <c r="L32" s="3">
        <f t="shared" si="4"/>
        <v>118682.48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>
      <c r="A33" s="2">
        <v>2400</v>
      </c>
      <c r="B33" s="2" t="s">
        <v>49</v>
      </c>
      <c r="C33" s="2" t="s">
        <v>50</v>
      </c>
      <c r="D33" s="17">
        <v>15500</v>
      </c>
      <c r="E33" s="18">
        <v>0</v>
      </c>
      <c r="F33" s="18">
        <v>0</v>
      </c>
      <c r="G33" s="18">
        <v>0</v>
      </c>
      <c r="H33" s="18"/>
      <c r="I33" s="18"/>
      <c r="J33" s="18"/>
      <c r="K33" s="17">
        <f t="shared" si="3"/>
        <v>0</v>
      </c>
      <c r="L33" s="3">
        <f t="shared" si="4"/>
        <v>15500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>
      <c r="A34" s="2">
        <v>2400</v>
      </c>
      <c r="B34" s="2" t="s">
        <v>51</v>
      </c>
      <c r="C34" s="2" t="s">
        <v>52</v>
      </c>
      <c r="D34" s="17">
        <v>3500</v>
      </c>
      <c r="E34" s="18">
        <v>0</v>
      </c>
      <c r="F34" s="18">
        <v>0</v>
      </c>
      <c r="G34" s="18">
        <v>0</v>
      </c>
      <c r="H34" s="18"/>
      <c r="I34" s="18"/>
      <c r="J34" s="18"/>
      <c r="K34" s="17">
        <f t="shared" si="3"/>
        <v>0</v>
      </c>
      <c r="L34" s="3">
        <f t="shared" si="4"/>
        <v>3500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>
      <c r="A35" s="2">
        <v>2400</v>
      </c>
      <c r="B35" s="2" t="s">
        <v>53</v>
      </c>
      <c r="C35" s="2" t="s">
        <v>54</v>
      </c>
      <c r="D35" s="17">
        <v>1500</v>
      </c>
      <c r="E35" s="18">
        <v>0</v>
      </c>
      <c r="F35" s="18">
        <v>0</v>
      </c>
      <c r="G35" s="18">
        <v>0</v>
      </c>
      <c r="H35" s="18"/>
      <c r="I35" s="18"/>
      <c r="J35" s="18"/>
      <c r="K35" s="17">
        <f t="shared" si="3"/>
        <v>0</v>
      </c>
      <c r="L35" s="3">
        <f t="shared" si="4"/>
        <v>1500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>
      <c r="A36" s="2">
        <v>2400</v>
      </c>
      <c r="B36" s="2" t="s">
        <v>55</v>
      </c>
      <c r="C36" s="2" t="s">
        <v>56</v>
      </c>
      <c r="D36" s="17">
        <v>45000</v>
      </c>
      <c r="E36" s="17">
        <v>20694.400000000001</v>
      </c>
      <c r="F36" s="18">
        <v>700</v>
      </c>
      <c r="G36" s="18">
        <v>0</v>
      </c>
      <c r="H36" s="18"/>
      <c r="I36" s="18"/>
      <c r="J36" s="18">
        <v>12650.96</v>
      </c>
      <c r="K36" s="17">
        <f t="shared" si="3"/>
        <v>34045.360000000001</v>
      </c>
      <c r="L36" s="3">
        <f t="shared" si="4"/>
        <v>10954.64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>
      <c r="A37" s="2">
        <v>2400</v>
      </c>
      <c r="B37" s="2" t="s">
        <v>57</v>
      </c>
      <c r="C37" s="2" t="s">
        <v>58</v>
      </c>
      <c r="D37" s="17">
        <v>12000</v>
      </c>
      <c r="E37" s="18">
        <v>0</v>
      </c>
      <c r="F37" s="18">
        <v>0</v>
      </c>
      <c r="G37" s="18">
        <v>0</v>
      </c>
      <c r="H37" s="18"/>
      <c r="I37" s="18"/>
      <c r="J37" s="18"/>
      <c r="K37" s="17">
        <f t="shared" si="3"/>
        <v>0</v>
      </c>
      <c r="L37" s="3">
        <f t="shared" si="4"/>
        <v>12000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>
      <c r="A38" s="2">
        <v>2400</v>
      </c>
      <c r="B38" s="2" t="s">
        <v>59</v>
      </c>
      <c r="C38" s="2" t="s">
        <v>60</v>
      </c>
      <c r="D38" s="17">
        <v>12000</v>
      </c>
      <c r="E38" s="18">
        <v>0</v>
      </c>
      <c r="F38" s="18">
        <v>0</v>
      </c>
      <c r="G38" s="18">
        <v>0</v>
      </c>
      <c r="H38" s="18"/>
      <c r="I38" s="18"/>
      <c r="J38" s="18"/>
      <c r="K38" s="17">
        <f t="shared" si="3"/>
        <v>0</v>
      </c>
      <c r="L38" s="3">
        <f t="shared" si="4"/>
        <v>12000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>
      <c r="A39" s="2">
        <v>2400</v>
      </c>
      <c r="B39" s="2" t="s">
        <v>61</v>
      </c>
      <c r="C39" s="2" t="s">
        <v>62</v>
      </c>
      <c r="D39" s="17">
        <v>269379</v>
      </c>
      <c r="E39" s="17">
        <v>5312.5</v>
      </c>
      <c r="F39" s="18">
        <v>0</v>
      </c>
      <c r="G39" s="17">
        <v>22805.4</v>
      </c>
      <c r="H39" s="17">
        <v>1044</v>
      </c>
      <c r="I39" s="18">
        <v>0</v>
      </c>
      <c r="J39" s="17">
        <v>81899.92</v>
      </c>
      <c r="K39" s="17">
        <f t="shared" si="3"/>
        <v>111061.82</v>
      </c>
      <c r="L39" s="3">
        <f t="shared" si="4"/>
        <v>158317.18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>
      <c r="A40" s="2">
        <v>2500</v>
      </c>
      <c r="B40" s="2" t="s">
        <v>63</v>
      </c>
      <c r="C40" s="2" t="s">
        <v>64</v>
      </c>
      <c r="D40" s="17">
        <v>21500</v>
      </c>
      <c r="E40" s="18">
        <v>0</v>
      </c>
      <c r="F40" s="17">
        <v>2398.58</v>
      </c>
      <c r="G40" s="17">
        <v>1995.25</v>
      </c>
      <c r="H40" s="18">
        <v>0</v>
      </c>
      <c r="I40" s="17">
        <v>1180.3</v>
      </c>
      <c r="J40" s="18">
        <v>0</v>
      </c>
      <c r="K40" s="17">
        <f t="shared" si="3"/>
        <v>5574.13</v>
      </c>
      <c r="L40" s="3">
        <f t="shared" si="4"/>
        <v>15925.869999999999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>
      <c r="A41" s="2">
        <v>2500</v>
      </c>
      <c r="B41" s="2" t="s">
        <v>232</v>
      </c>
      <c r="C41" s="2" t="s">
        <v>6</v>
      </c>
      <c r="D41" s="17">
        <v>0</v>
      </c>
      <c r="E41" s="18">
        <v>0</v>
      </c>
      <c r="F41" s="17">
        <v>0</v>
      </c>
      <c r="G41" s="17">
        <v>0</v>
      </c>
      <c r="H41" s="18">
        <v>80728.759999999995</v>
      </c>
      <c r="I41" s="17">
        <v>10730</v>
      </c>
      <c r="J41" s="18">
        <v>3770</v>
      </c>
      <c r="K41" s="17">
        <f t="shared" ref="K41" si="6">SUM(E41:J41)</f>
        <v>95228.76</v>
      </c>
      <c r="L41" s="3">
        <f t="shared" ref="L41" si="7">D41-K41</f>
        <v>-95228.76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2">
        <v>2500</v>
      </c>
      <c r="B42" s="2" t="s">
        <v>65</v>
      </c>
      <c r="C42" s="2" t="s">
        <v>66</v>
      </c>
      <c r="D42" s="17">
        <v>2000</v>
      </c>
      <c r="E42" s="18">
        <v>0</v>
      </c>
      <c r="F42" s="18">
        <v>0</v>
      </c>
      <c r="G42" s="18">
        <v>0</v>
      </c>
      <c r="H42" s="18"/>
      <c r="I42" s="18"/>
      <c r="J42" s="18"/>
      <c r="K42" s="17">
        <f t="shared" si="3"/>
        <v>0</v>
      </c>
      <c r="L42" s="3">
        <f t="shared" si="4"/>
        <v>2000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>
      <c r="A43" s="2">
        <v>2600</v>
      </c>
      <c r="B43" s="2" t="s">
        <v>67</v>
      </c>
      <c r="C43" s="2" t="s">
        <v>68</v>
      </c>
      <c r="D43" s="17">
        <v>150000</v>
      </c>
      <c r="E43" s="17">
        <v>1610.08</v>
      </c>
      <c r="F43" s="18">
        <v>0</v>
      </c>
      <c r="G43" s="17">
        <v>20535.099999999999</v>
      </c>
      <c r="H43" s="18">
        <v>180</v>
      </c>
      <c r="I43" s="18">
        <v>0</v>
      </c>
      <c r="J43" s="17">
        <v>16937.64</v>
      </c>
      <c r="K43" s="17">
        <f t="shared" si="3"/>
        <v>39262.82</v>
      </c>
      <c r="L43" s="3">
        <f t="shared" si="4"/>
        <v>110737.18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>
      <c r="A44" s="2">
        <v>2700</v>
      </c>
      <c r="B44" s="2" t="s">
        <v>69</v>
      </c>
      <c r="C44" s="2" t="s">
        <v>70</v>
      </c>
      <c r="D44" s="17">
        <v>28000</v>
      </c>
      <c r="E44" s="18">
        <v>0</v>
      </c>
      <c r="F44" s="18">
        <v>0</v>
      </c>
      <c r="G44" s="18">
        <v>0</v>
      </c>
      <c r="H44" s="18"/>
      <c r="I44" s="18"/>
      <c r="J44" s="18"/>
      <c r="K44" s="17">
        <f t="shared" si="3"/>
        <v>0</v>
      </c>
      <c r="L44" s="3">
        <f t="shared" si="4"/>
        <v>28000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>
      <c r="A45" s="2">
        <v>2700</v>
      </c>
      <c r="B45" s="2" t="s">
        <v>71</v>
      </c>
      <c r="C45" s="2" t="s">
        <v>72</v>
      </c>
      <c r="D45" s="17">
        <v>8000</v>
      </c>
      <c r="E45" s="18">
        <v>0</v>
      </c>
      <c r="F45" s="18">
        <v>0</v>
      </c>
      <c r="G45" s="18">
        <v>0</v>
      </c>
      <c r="H45" s="18"/>
      <c r="I45" s="18"/>
      <c r="J45" s="18"/>
      <c r="K45" s="17">
        <f t="shared" si="3"/>
        <v>0</v>
      </c>
      <c r="L45" s="3">
        <f t="shared" si="4"/>
        <v>8000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>
      <c r="A46" s="2">
        <v>2900</v>
      </c>
      <c r="B46" s="2" t="s">
        <v>73</v>
      </c>
      <c r="C46" s="2" t="s">
        <v>74</v>
      </c>
      <c r="D46" s="17">
        <v>19500</v>
      </c>
      <c r="E46" s="18">
        <v>0</v>
      </c>
      <c r="F46" s="17">
        <v>4273.7299999999996</v>
      </c>
      <c r="G46" s="17">
        <v>8050.96</v>
      </c>
      <c r="H46" s="17">
        <v>2260.0500000000002</v>
      </c>
      <c r="I46" s="17">
        <v>9201.2099999999991</v>
      </c>
      <c r="J46" s="17">
        <v>5975.95</v>
      </c>
      <c r="K46" s="17">
        <f t="shared" si="3"/>
        <v>29761.899999999998</v>
      </c>
      <c r="L46" s="3">
        <f t="shared" si="4"/>
        <v>-10261.899999999998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A47" s="2">
        <v>2900</v>
      </c>
      <c r="B47" s="2" t="s">
        <v>75</v>
      </c>
      <c r="C47" s="2" t="s">
        <v>76</v>
      </c>
      <c r="D47" s="17">
        <v>8000</v>
      </c>
      <c r="E47" s="18">
        <v>0</v>
      </c>
      <c r="F47" s="18">
        <v>0</v>
      </c>
      <c r="G47" s="18">
        <v>0</v>
      </c>
      <c r="H47" s="18">
        <v>0</v>
      </c>
      <c r="I47" s="17">
        <v>73697.98</v>
      </c>
      <c r="J47" s="17">
        <v>21805.57</v>
      </c>
      <c r="K47" s="17">
        <f t="shared" si="3"/>
        <v>95503.549999999988</v>
      </c>
      <c r="L47" s="3">
        <f t="shared" si="4"/>
        <v>-87503.549999999988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A48" s="2">
        <v>2900</v>
      </c>
      <c r="B48" s="2" t="s">
        <v>77</v>
      </c>
      <c r="C48" s="2" t="s">
        <v>78</v>
      </c>
      <c r="D48" s="17">
        <v>9000</v>
      </c>
      <c r="E48" s="18">
        <v>0</v>
      </c>
      <c r="F48" s="18">
        <v>0</v>
      </c>
      <c r="G48" s="18">
        <v>0</v>
      </c>
      <c r="H48" s="18"/>
      <c r="I48" s="18"/>
      <c r="J48" s="18"/>
      <c r="K48" s="17">
        <f t="shared" si="3"/>
        <v>0</v>
      </c>
      <c r="L48" s="3">
        <f t="shared" si="4"/>
        <v>9000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>
      <c r="A49" s="2">
        <v>2900</v>
      </c>
      <c r="B49" s="2" t="s">
        <v>79</v>
      </c>
      <c r="C49" s="2" t="s">
        <v>80</v>
      </c>
      <c r="D49" s="17">
        <v>8000</v>
      </c>
      <c r="E49" s="17">
        <v>1048</v>
      </c>
      <c r="F49" s="18">
        <v>450</v>
      </c>
      <c r="G49" s="17">
        <v>1566</v>
      </c>
      <c r="H49" s="17">
        <v>1914</v>
      </c>
      <c r="I49" s="18">
        <v>0</v>
      </c>
      <c r="J49" s="17">
        <v>1956.32</v>
      </c>
      <c r="K49" s="17">
        <f t="shared" si="3"/>
        <v>6934.32</v>
      </c>
      <c r="L49" s="3">
        <f t="shared" si="4"/>
        <v>1065.6800000000003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>
      <c r="A50" s="2">
        <v>2900</v>
      </c>
      <c r="B50" s="2" t="s">
        <v>81</v>
      </c>
      <c r="C50" s="2" t="s">
        <v>82</v>
      </c>
      <c r="D50" s="17">
        <v>4000</v>
      </c>
      <c r="E50" s="18">
        <v>0</v>
      </c>
      <c r="F50" s="18">
        <v>0</v>
      </c>
      <c r="G50" s="18">
        <v>0</v>
      </c>
      <c r="H50" s="17">
        <v>7714</v>
      </c>
      <c r="I50" s="18">
        <v>0</v>
      </c>
      <c r="J50" s="18">
        <v>0</v>
      </c>
      <c r="K50" s="17">
        <f t="shared" si="3"/>
        <v>7714</v>
      </c>
      <c r="L50" s="3">
        <f t="shared" si="4"/>
        <v>-3714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>
      <c r="A51" s="2">
        <v>2900</v>
      </c>
      <c r="B51" s="2" t="s">
        <v>83</v>
      </c>
      <c r="C51" s="2" t="s">
        <v>84</v>
      </c>
      <c r="D51" s="17">
        <v>58000</v>
      </c>
      <c r="E51" s="17">
        <v>1680</v>
      </c>
      <c r="F51" s="17">
        <v>13564.07</v>
      </c>
      <c r="G51" s="17">
        <v>5171.96</v>
      </c>
      <c r="H51" s="17">
        <v>40719.64</v>
      </c>
      <c r="I51" s="17">
        <v>16135.56</v>
      </c>
      <c r="J51" s="17">
        <v>12543.01</v>
      </c>
      <c r="K51" s="17">
        <f t="shared" si="3"/>
        <v>89814.239999999991</v>
      </c>
      <c r="L51" s="3">
        <f t="shared" si="4"/>
        <v>-31814.239999999991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>
      <c r="A52" s="2">
        <v>2900</v>
      </c>
      <c r="B52" s="2" t="s">
        <v>238</v>
      </c>
      <c r="C52" s="2" t="s">
        <v>273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1590.96</v>
      </c>
      <c r="J52" s="17">
        <v>0</v>
      </c>
      <c r="K52" s="17">
        <f t="shared" ref="K52" si="8">SUM(E52:J52)</f>
        <v>1590.96</v>
      </c>
      <c r="L52" s="3">
        <f t="shared" ref="L52" si="9">D52-K52</f>
        <v>-1590.96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>
      <c r="A53" s="24" t="s">
        <v>292</v>
      </c>
      <c r="B53" s="25">
        <v>3000</v>
      </c>
      <c r="C53" s="26" t="s">
        <v>295</v>
      </c>
      <c r="D53" s="29">
        <f>SUM(D54:D84)</f>
        <v>977900.44</v>
      </c>
      <c r="E53" s="29">
        <f t="shared" ref="E53:L53" si="10">SUM(E54:E84)</f>
        <v>285334.19</v>
      </c>
      <c r="F53" s="29">
        <f t="shared" si="10"/>
        <v>243206.05</v>
      </c>
      <c r="G53" s="29">
        <f t="shared" si="10"/>
        <v>210352.97999999998</v>
      </c>
      <c r="H53" s="29">
        <f t="shared" si="10"/>
        <v>140702.07000000004</v>
      </c>
      <c r="I53" s="29">
        <f t="shared" si="10"/>
        <v>55722.57</v>
      </c>
      <c r="J53" s="29">
        <f t="shared" si="10"/>
        <v>50211.86</v>
      </c>
      <c r="K53" s="29">
        <f t="shared" si="10"/>
        <v>985529.72</v>
      </c>
      <c r="L53" s="29">
        <f t="shared" si="10"/>
        <v>-7629.2800000000279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>
      <c r="A54" s="2">
        <v>3100</v>
      </c>
      <c r="B54" s="2" t="s">
        <v>85</v>
      </c>
      <c r="C54" s="2" t="s">
        <v>86</v>
      </c>
      <c r="D54" s="18">
        <v>0</v>
      </c>
      <c r="E54" s="17">
        <v>36823.279999999999</v>
      </c>
      <c r="F54" s="17">
        <v>1715.97</v>
      </c>
      <c r="G54" s="17">
        <v>2309.04</v>
      </c>
      <c r="H54" s="17">
        <v>1731.51</v>
      </c>
      <c r="I54" s="17">
        <v>2297.61</v>
      </c>
      <c r="J54" s="18">
        <v>0</v>
      </c>
      <c r="K54" s="17">
        <f t="shared" si="3"/>
        <v>44877.41</v>
      </c>
      <c r="L54" s="3">
        <f t="shared" si="4"/>
        <v>-44877.41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>
      <c r="A55" s="2">
        <v>3100</v>
      </c>
      <c r="B55" s="2" t="s">
        <v>187</v>
      </c>
      <c r="C55" s="2" t="s">
        <v>7</v>
      </c>
      <c r="D55" s="18">
        <v>0</v>
      </c>
      <c r="E55" s="17">
        <v>0</v>
      </c>
      <c r="F55" s="17">
        <v>0</v>
      </c>
      <c r="G55" s="17">
        <v>0</v>
      </c>
      <c r="H55" s="17">
        <v>15741.2</v>
      </c>
      <c r="I55" s="17">
        <v>0</v>
      </c>
      <c r="J55" s="18">
        <v>0</v>
      </c>
      <c r="K55" s="17">
        <f t="shared" si="3"/>
        <v>15741.2</v>
      </c>
      <c r="L55" s="3">
        <f t="shared" si="4"/>
        <v>-15741.2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>
      <c r="A56" s="2">
        <v>3100</v>
      </c>
      <c r="B56" s="2" t="s">
        <v>87</v>
      </c>
      <c r="C56" s="2" t="s">
        <v>88</v>
      </c>
      <c r="D56" s="17">
        <v>65000</v>
      </c>
      <c r="E56" s="18">
        <v>0</v>
      </c>
      <c r="F56" s="17">
        <v>6190</v>
      </c>
      <c r="G56" s="17">
        <v>6190</v>
      </c>
      <c r="H56" s="17">
        <v>6190</v>
      </c>
      <c r="I56" s="17">
        <v>6190</v>
      </c>
      <c r="J56" s="17">
        <v>6190</v>
      </c>
      <c r="K56" s="17">
        <f t="shared" si="3"/>
        <v>30950</v>
      </c>
      <c r="L56" s="3">
        <f t="shared" si="4"/>
        <v>34050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>
      <c r="A57" s="2">
        <v>3100</v>
      </c>
      <c r="B57" s="2" t="s">
        <v>89</v>
      </c>
      <c r="C57" s="2" t="s">
        <v>90</v>
      </c>
      <c r="D57" s="18">
        <v>0</v>
      </c>
      <c r="E57" s="17">
        <v>1862.96</v>
      </c>
      <c r="F57" s="17">
        <v>1996</v>
      </c>
      <c r="G57" s="18">
        <v>290</v>
      </c>
      <c r="H57" s="18">
        <v>0</v>
      </c>
      <c r="I57" s="18">
        <v>636.84</v>
      </c>
      <c r="J57" s="18">
        <v>290</v>
      </c>
      <c r="K57" s="17">
        <f t="shared" si="3"/>
        <v>5075.8</v>
      </c>
      <c r="L57" s="3">
        <f t="shared" si="4"/>
        <v>-5075.8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>
      <c r="A58" s="2">
        <v>3100</v>
      </c>
      <c r="B58" s="2" t="s">
        <v>91</v>
      </c>
      <c r="C58" s="2" t="s">
        <v>92</v>
      </c>
      <c r="D58" s="18">
        <v>800</v>
      </c>
      <c r="E58" s="18">
        <v>0</v>
      </c>
      <c r="F58" s="18">
        <v>0</v>
      </c>
      <c r="G58" s="18">
        <v>323.79000000000002</v>
      </c>
      <c r="H58" s="18">
        <v>323.27</v>
      </c>
      <c r="I58" s="18">
        <v>0</v>
      </c>
      <c r="J58" s="18">
        <v>0</v>
      </c>
      <c r="K58" s="17">
        <f t="shared" si="3"/>
        <v>647.05999999999995</v>
      </c>
      <c r="L58" s="3">
        <f t="shared" si="4"/>
        <v>152.94000000000005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>
      <c r="A59" s="2">
        <v>3200</v>
      </c>
      <c r="B59" s="2" t="s">
        <v>93</v>
      </c>
      <c r="C59" s="2" t="s">
        <v>94</v>
      </c>
      <c r="D59" s="17">
        <v>78000</v>
      </c>
      <c r="E59" s="17">
        <v>38407.599999999999</v>
      </c>
      <c r="F59" s="18">
        <v>0</v>
      </c>
      <c r="G59" s="18">
        <v>0</v>
      </c>
      <c r="H59" s="18"/>
      <c r="I59" s="18"/>
      <c r="J59" s="18"/>
      <c r="K59" s="17">
        <f t="shared" si="3"/>
        <v>38407.599999999999</v>
      </c>
      <c r="L59" s="3">
        <f t="shared" si="4"/>
        <v>39592.400000000001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>
      <c r="A60" s="2">
        <v>3200</v>
      </c>
      <c r="B60" s="2" t="s">
        <v>95</v>
      </c>
      <c r="C60" s="2" t="s">
        <v>96</v>
      </c>
      <c r="D60" s="18">
        <v>0</v>
      </c>
      <c r="E60" s="17">
        <v>22620</v>
      </c>
      <c r="F60" s="17">
        <v>44800</v>
      </c>
      <c r="G60" s="18">
        <v>0</v>
      </c>
      <c r="H60" s="18">
        <v>0</v>
      </c>
      <c r="I60" s="17">
        <v>6960</v>
      </c>
      <c r="J60" s="17">
        <v>5800</v>
      </c>
      <c r="K60" s="17">
        <f t="shared" si="3"/>
        <v>80180</v>
      </c>
      <c r="L60" s="3">
        <f t="shared" si="4"/>
        <v>-80180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>
      <c r="A61" s="2">
        <v>3200</v>
      </c>
      <c r="B61" s="2" t="s">
        <v>97</v>
      </c>
      <c r="C61" s="2" t="s">
        <v>98</v>
      </c>
      <c r="D61" s="18">
        <v>0</v>
      </c>
      <c r="E61" s="18">
        <v>0</v>
      </c>
      <c r="F61" s="17">
        <v>29343.45</v>
      </c>
      <c r="G61" s="18">
        <v>0</v>
      </c>
      <c r="H61" s="18">
        <v>0</v>
      </c>
      <c r="I61" s="17">
        <v>6960</v>
      </c>
      <c r="J61" s="18">
        <v>0</v>
      </c>
      <c r="K61" s="17">
        <f t="shared" si="3"/>
        <v>36303.449999999997</v>
      </c>
      <c r="L61" s="3">
        <f t="shared" si="4"/>
        <v>-36303.449999999997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>
      <c r="A62" s="2">
        <v>3200</v>
      </c>
      <c r="B62" s="2" t="s">
        <v>275</v>
      </c>
      <c r="C62" s="2" t="s">
        <v>274</v>
      </c>
      <c r="D62" s="18">
        <v>0</v>
      </c>
      <c r="E62" s="18">
        <v>0</v>
      </c>
      <c r="F62" s="17">
        <v>0</v>
      </c>
      <c r="G62" s="18">
        <v>0</v>
      </c>
      <c r="H62" s="18">
        <v>0</v>
      </c>
      <c r="I62" s="17">
        <v>0</v>
      </c>
      <c r="J62" s="18">
        <v>1740</v>
      </c>
      <c r="K62" s="17">
        <f t="shared" si="3"/>
        <v>1740</v>
      </c>
      <c r="L62" s="3">
        <f t="shared" si="4"/>
        <v>-1740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>
      <c r="A63" s="2">
        <v>3200</v>
      </c>
      <c r="B63" s="2" t="s">
        <v>243</v>
      </c>
      <c r="C63" s="2" t="s">
        <v>276</v>
      </c>
      <c r="D63" s="18">
        <v>0</v>
      </c>
      <c r="E63" s="18">
        <v>0</v>
      </c>
      <c r="F63" s="17">
        <v>0</v>
      </c>
      <c r="G63" s="18">
        <v>0</v>
      </c>
      <c r="H63" s="18">
        <v>0</v>
      </c>
      <c r="I63" s="17">
        <v>0</v>
      </c>
      <c r="J63" s="18">
        <v>9000</v>
      </c>
      <c r="K63" s="17">
        <f t="shared" si="3"/>
        <v>9000</v>
      </c>
      <c r="L63" s="3">
        <f t="shared" si="4"/>
        <v>-9000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>
      <c r="A64" s="2">
        <v>3300</v>
      </c>
      <c r="B64" s="2" t="s">
        <v>99</v>
      </c>
      <c r="C64" s="2" t="s">
        <v>100</v>
      </c>
      <c r="D64" s="18">
        <v>0</v>
      </c>
      <c r="E64" s="17">
        <v>1120</v>
      </c>
      <c r="F64" s="18">
        <v>0</v>
      </c>
      <c r="G64" s="18">
        <v>0</v>
      </c>
      <c r="H64" s="17">
        <v>88000</v>
      </c>
      <c r="I64" s="18">
        <v>0</v>
      </c>
      <c r="J64" s="18">
        <v>0</v>
      </c>
      <c r="K64" s="17">
        <f t="shared" si="3"/>
        <v>89120</v>
      </c>
      <c r="L64" s="3">
        <f t="shared" si="4"/>
        <v>-89120</v>
      </c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>
      <c r="A65" s="2">
        <v>3400</v>
      </c>
      <c r="B65" s="2" t="s">
        <v>101</v>
      </c>
      <c r="C65" s="2" t="s">
        <v>102</v>
      </c>
      <c r="D65" s="17">
        <v>27500</v>
      </c>
      <c r="E65" s="18">
        <v>0</v>
      </c>
      <c r="F65" s="18">
        <v>0</v>
      </c>
      <c r="G65" s="18">
        <v>0</v>
      </c>
      <c r="H65" s="18">
        <v>4593.6000000000004</v>
      </c>
      <c r="I65" s="18">
        <v>0</v>
      </c>
      <c r="J65" s="18">
        <v>0</v>
      </c>
      <c r="K65" s="17">
        <f t="shared" si="3"/>
        <v>4593.6000000000004</v>
      </c>
      <c r="L65" s="3">
        <f t="shared" si="4"/>
        <v>22906.400000000001</v>
      </c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>
      <c r="A66" s="2">
        <v>3400</v>
      </c>
      <c r="B66" s="2" t="s">
        <v>103</v>
      </c>
      <c r="C66" s="2" t="s">
        <v>104</v>
      </c>
      <c r="D66" s="17">
        <v>7500</v>
      </c>
      <c r="E66" s="18">
        <v>0</v>
      </c>
      <c r="F66" s="18">
        <v>0</v>
      </c>
      <c r="G66" s="18">
        <v>0</v>
      </c>
      <c r="H66" s="18"/>
      <c r="I66" s="18"/>
      <c r="J66" s="18"/>
      <c r="K66" s="17">
        <f t="shared" si="3"/>
        <v>0</v>
      </c>
      <c r="L66" s="3">
        <f t="shared" si="4"/>
        <v>7500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>
      <c r="A67" s="2">
        <v>3500</v>
      </c>
      <c r="B67" s="2" t="s">
        <v>105</v>
      </c>
      <c r="C67" s="2" t="s">
        <v>106</v>
      </c>
      <c r="D67" s="17">
        <v>85000</v>
      </c>
      <c r="E67" s="17">
        <v>9141.35</v>
      </c>
      <c r="F67" s="17">
        <v>12470.3</v>
      </c>
      <c r="G67" s="17">
        <v>41550.28</v>
      </c>
      <c r="H67" s="17">
        <v>14500</v>
      </c>
      <c r="I67" s="18">
        <v>0</v>
      </c>
      <c r="J67" s="17">
        <v>5308</v>
      </c>
      <c r="K67" s="17">
        <f t="shared" si="3"/>
        <v>82969.929999999993</v>
      </c>
      <c r="L67" s="3">
        <f t="shared" si="4"/>
        <v>2030.070000000007</v>
      </c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>
      <c r="A68" s="2">
        <v>3500</v>
      </c>
      <c r="B68" s="2" t="s">
        <v>107</v>
      </c>
      <c r="C68" s="2" t="s">
        <v>108</v>
      </c>
      <c r="D68" s="17">
        <v>4000</v>
      </c>
      <c r="E68" s="18">
        <v>0</v>
      </c>
      <c r="F68" s="18">
        <v>0</v>
      </c>
      <c r="G68" s="18">
        <v>0</v>
      </c>
      <c r="H68" s="18"/>
      <c r="I68" s="18"/>
      <c r="J68" s="18"/>
      <c r="K68" s="17">
        <f t="shared" si="3"/>
        <v>0</v>
      </c>
      <c r="L68" s="3">
        <f t="shared" si="4"/>
        <v>4000</v>
      </c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>
      <c r="A69" s="2">
        <v>3530</v>
      </c>
      <c r="B69" s="2" t="s">
        <v>109</v>
      </c>
      <c r="C69" s="2" t="s">
        <v>110</v>
      </c>
      <c r="D69" s="17">
        <v>3500</v>
      </c>
      <c r="E69" s="18">
        <v>0</v>
      </c>
      <c r="F69" s="18">
        <v>0</v>
      </c>
      <c r="G69" s="17">
        <v>1740</v>
      </c>
      <c r="H69" s="17"/>
      <c r="I69" s="17"/>
      <c r="J69" s="17"/>
      <c r="K69" s="17">
        <f t="shared" si="3"/>
        <v>1740</v>
      </c>
      <c r="L69" s="3">
        <f t="shared" si="4"/>
        <v>1760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>
      <c r="A70" s="2">
        <v>3500</v>
      </c>
      <c r="B70" s="2" t="s">
        <v>111</v>
      </c>
      <c r="C70" s="2" t="s">
        <v>112</v>
      </c>
      <c r="D70" s="17">
        <v>5000</v>
      </c>
      <c r="E70" s="18">
        <v>0</v>
      </c>
      <c r="F70" s="18">
        <v>0</v>
      </c>
      <c r="G70" s="18">
        <v>0</v>
      </c>
      <c r="H70" s="18">
        <v>472.7</v>
      </c>
      <c r="I70" s="18">
        <v>0</v>
      </c>
      <c r="J70" s="18">
        <v>0</v>
      </c>
      <c r="K70" s="17">
        <f t="shared" si="3"/>
        <v>472.7</v>
      </c>
      <c r="L70" s="3">
        <f t="shared" si="4"/>
        <v>4527.3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>
      <c r="A71" s="2">
        <v>3500</v>
      </c>
      <c r="B71" s="2" t="s">
        <v>113</v>
      </c>
      <c r="C71" s="2" t="s">
        <v>114</v>
      </c>
      <c r="D71" s="17">
        <v>114000</v>
      </c>
      <c r="E71" s="17">
        <v>11396</v>
      </c>
      <c r="F71" s="17">
        <v>14598.4</v>
      </c>
      <c r="G71" s="17">
        <v>13190.8</v>
      </c>
      <c r="H71" s="17">
        <v>2900</v>
      </c>
      <c r="I71" s="17">
        <v>17322</v>
      </c>
      <c r="J71" s="18">
        <v>250</v>
      </c>
      <c r="K71" s="17">
        <f t="shared" si="3"/>
        <v>59657.2</v>
      </c>
      <c r="L71" s="3">
        <f t="shared" si="4"/>
        <v>54342.8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>
      <c r="A72" s="2">
        <v>3500</v>
      </c>
      <c r="B72" s="2" t="s">
        <v>115</v>
      </c>
      <c r="C72" s="2" t="s">
        <v>116</v>
      </c>
      <c r="D72" s="17">
        <v>80000</v>
      </c>
      <c r="E72" s="17">
        <v>7192</v>
      </c>
      <c r="F72" s="18">
        <v>0</v>
      </c>
      <c r="G72" s="18">
        <v>0</v>
      </c>
      <c r="H72" s="18"/>
      <c r="I72" s="18"/>
      <c r="J72" s="18"/>
      <c r="K72" s="17">
        <f t="shared" si="3"/>
        <v>7192</v>
      </c>
      <c r="L72" s="3">
        <f t="shared" si="4"/>
        <v>72808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>
      <c r="A73" s="2">
        <v>3500</v>
      </c>
      <c r="B73" s="2" t="s">
        <v>117</v>
      </c>
      <c r="C73" s="2" t="s">
        <v>118</v>
      </c>
      <c r="D73" s="17">
        <v>30000</v>
      </c>
      <c r="E73" s="18">
        <v>0</v>
      </c>
      <c r="F73" s="17">
        <v>45240</v>
      </c>
      <c r="G73" s="17">
        <v>43589.599999999999</v>
      </c>
      <c r="H73" s="17"/>
      <c r="I73" s="17"/>
      <c r="J73" s="17"/>
      <c r="K73" s="17">
        <f t="shared" si="3"/>
        <v>88829.6</v>
      </c>
      <c r="L73" s="3">
        <f t="shared" si="4"/>
        <v>-58829.600000000006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>
      <c r="A74" s="2">
        <v>3500</v>
      </c>
      <c r="B74" s="2" t="s">
        <v>119</v>
      </c>
      <c r="C74" s="2" t="s">
        <v>120</v>
      </c>
      <c r="D74" s="17">
        <v>9500</v>
      </c>
      <c r="E74" s="18">
        <v>0</v>
      </c>
      <c r="F74" s="18">
        <v>0</v>
      </c>
      <c r="G74" s="18">
        <v>0</v>
      </c>
      <c r="H74" s="18"/>
      <c r="I74" s="18"/>
      <c r="J74" s="18"/>
      <c r="K74" s="17">
        <f t="shared" si="3"/>
        <v>0</v>
      </c>
      <c r="L74" s="3">
        <f t="shared" si="4"/>
        <v>9500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>
      <c r="A75" s="2">
        <v>3600</v>
      </c>
      <c r="B75" s="2" t="s">
        <v>121</v>
      </c>
      <c r="C75" s="2" t="s">
        <v>122</v>
      </c>
      <c r="D75" s="17">
        <v>65000</v>
      </c>
      <c r="E75" s="17">
        <v>3190</v>
      </c>
      <c r="F75" s="18">
        <v>0</v>
      </c>
      <c r="G75" s="17">
        <v>10440</v>
      </c>
      <c r="H75" s="17">
        <v>5220</v>
      </c>
      <c r="I75" s="17">
        <v>4450</v>
      </c>
      <c r="J75" s="17">
        <v>2320</v>
      </c>
      <c r="K75" s="17">
        <f t="shared" si="3"/>
        <v>25620</v>
      </c>
      <c r="L75" s="3">
        <f t="shared" si="4"/>
        <v>39380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>
      <c r="A76" s="2">
        <v>3700</v>
      </c>
      <c r="B76" s="2" t="s">
        <v>123</v>
      </c>
      <c r="C76" s="2" t="s">
        <v>124</v>
      </c>
      <c r="D76" s="17">
        <v>35000</v>
      </c>
      <c r="E76" s="18">
        <v>0</v>
      </c>
      <c r="F76" s="18">
        <v>0</v>
      </c>
      <c r="G76" s="18">
        <v>0</v>
      </c>
      <c r="H76" s="18"/>
      <c r="I76" s="18"/>
      <c r="J76" s="18"/>
      <c r="K76" s="17">
        <f t="shared" si="3"/>
        <v>0</v>
      </c>
      <c r="L76" s="3">
        <f t="shared" si="4"/>
        <v>35000</v>
      </c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>
      <c r="A77" s="2">
        <v>3700</v>
      </c>
      <c r="B77" s="2" t="s">
        <v>125</v>
      </c>
      <c r="C77" s="2" t="s">
        <v>126</v>
      </c>
      <c r="D77" s="17">
        <v>80000</v>
      </c>
      <c r="E77" s="17">
        <v>1850</v>
      </c>
      <c r="F77" s="17">
        <v>12555.93</v>
      </c>
      <c r="G77" s="17">
        <v>15787.68</v>
      </c>
      <c r="H77" s="17">
        <v>1029.79</v>
      </c>
      <c r="I77" s="17">
        <v>8300.1200000000008</v>
      </c>
      <c r="J77" s="17">
        <v>13965.86</v>
      </c>
      <c r="K77" s="17">
        <f t="shared" si="3"/>
        <v>53489.380000000005</v>
      </c>
      <c r="L77" s="3">
        <f t="shared" si="4"/>
        <v>26510.619999999995</v>
      </c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>
      <c r="A78" s="2">
        <v>3800</v>
      </c>
      <c r="B78" s="2" t="s">
        <v>127</v>
      </c>
      <c r="C78" s="2" t="s">
        <v>128</v>
      </c>
      <c r="D78" s="17">
        <v>89000</v>
      </c>
      <c r="E78" s="18">
        <v>0</v>
      </c>
      <c r="F78" s="18">
        <v>0</v>
      </c>
      <c r="G78" s="18">
        <v>0</v>
      </c>
      <c r="H78" s="18"/>
      <c r="I78" s="18"/>
      <c r="J78" s="18"/>
      <c r="K78" s="17">
        <f t="shared" si="3"/>
        <v>0</v>
      </c>
      <c r="L78" s="3">
        <f t="shared" si="4"/>
        <v>89000</v>
      </c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>
      <c r="A79" s="2">
        <v>3800</v>
      </c>
      <c r="B79" s="2" t="s">
        <v>129</v>
      </c>
      <c r="C79" s="2" t="s">
        <v>130</v>
      </c>
      <c r="D79" s="17">
        <v>184600.44</v>
      </c>
      <c r="E79" s="17">
        <v>6840</v>
      </c>
      <c r="F79" s="17">
        <v>47061</v>
      </c>
      <c r="G79" s="17">
        <v>73868.800000000003</v>
      </c>
      <c r="H79" s="17">
        <v>0</v>
      </c>
      <c r="I79" s="17">
        <v>0</v>
      </c>
      <c r="J79" s="17">
        <v>3480</v>
      </c>
      <c r="K79" s="17">
        <f t="shared" si="3"/>
        <v>131249.79999999999</v>
      </c>
      <c r="L79" s="3">
        <f t="shared" si="4"/>
        <v>53350.640000000014</v>
      </c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>
      <c r="A80" s="2">
        <v>3800</v>
      </c>
      <c r="B80" s="2" t="s">
        <v>131</v>
      </c>
      <c r="C80" s="2" t="s">
        <v>132</v>
      </c>
      <c r="D80" s="17">
        <v>2500</v>
      </c>
      <c r="E80" s="18">
        <v>0</v>
      </c>
      <c r="F80" s="18">
        <v>0</v>
      </c>
      <c r="G80" s="18">
        <v>0</v>
      </c>
      <c r="H80" s="18"/>
      <c r="I80" s="18"/>
      <c r="J80" s="18"/>
      <c r="K80" s="17">
        <f t="shared" si="3"/>
        <v>0</v>
      </c>
      <c r="L80" s="3">
        <f t="shared" si="4"/>
        <v>2500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>
      <c r="A81" s="2">
        <v>3800</v>
      </c>
      <c r="B81" s="2" t="s">
        <v>133</v>
      </c>
      <c r="C81" s="2" t="s">
        <v>134</v>
      </c>
      <c r="D81" s="17">
        <v>2000</v>
      </c>
      <c r="E81" s="18">
        <v>0</v>
      </c>
      <c r="F81" s="18">
        <v>0</v>
      </c>
      <c r="G81" s="18">
        <v>0</v>
      </c>
      <c r="H81" s="18"/>
      <c r="I81" s="18"/>
      <c r="J81" s="18"/>
      <c r="K81" s="17">
        <f t="shared" si="3"/>
        <v>0</v>
      </c>
      <c r="L81" s="3">
        <f t="shared" si="4"/>
        <v>2000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>
      <c r="A82" s="2">
        <v>3900</v>
      </c>
      <c r="B82" s="2" t="s">
        <v>135</v>
      </c>
      <c r="C82" s="2" t="s">
        <v>136</v>
      </c>
      <c r="D82" s="18">
        <v>0</v>
      </c>
      <c r="E82" s="17">
        <v>13250</v>
      </c>
      <c r="F82" s="17">
        <v>27235</v>
      </c>
      <c r="G82" s="17">
        <v>1072.99</v>
      </c>
      <c r="H82" s="18">
        <v>0</v>
      </c>
      <c r="I82" s="17">
        <v>2606</v>
      </c>
      <c r="J82" s="17">
        <v>1868</v>
      </c>
      <c r="K82" s="17">
        <f t="shared" si="3"/>
        <v>46031.99</v>
      </c>
      <c r="L82" s="3">
        <f t="shared" si="4"/>
        <v>-46031.99</v>
      </c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>
      <c r="A83" s="2">
        <v>3900</v>
      </c>
      <c r="B83" s="2" t="s">
        <v>137</v>
      </c>
      <c r="C83" s="2" t="s">
        <v>138</v>
      </c>
      <c r="D83" s="17">
        <v>10000</v>
      </c>
      <c r="E83" s="18">
        <v>0</v>
      </c>
      <c r="F83" s="18">
        <v>0</v>
      </c>
      <c r="G83" s="18">
        <v>0</v>
      </c>
      <c r="H83" s="18"/>
      <c r="I83" s="18"/>
      <c r="J83" s="18"/>
      <c r="K83" s="17">
        <f t="shared" si="3"/>
        <v>0</v>
      </c>
      <c r="L83" s="3">
        <f t="shared" si="4"/>
        <v>10000</v>
      </c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>
      <c r="A84" s="2">
        <v>3900</v>
      </c>
      <c r="B84" s="2" t="s">
        <v>139</v>
      </c>
      <c r="C84" s="2" t="s">
        <v>140</v>
      </c>
      <c r="D84" s="18">
        <v>0</v>
      </c>
      <c r="E84" s="17">
        <v>131641</v>
      </c>
      <c r="F84" s="18">
        <v>0</v>
      </c>
      <c r="G84" s="18">
        <v>0</v>
      </c>
      <c r="H84" s="18"/>
      <c r="I84" s="18"/>
      <c r="J84" s="18"/>
      <c r="K84" s="17">
        <f t="shared" si="3"/>
        <v>131641</v>
      </c>
      <c r="L84" s="3">
        <f t="shared" si="4"/>
        <v>-131641</v>
      </c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24">
      <c r="A85" s="24" t="s">
        <v>292</v>
      </c>
      <c r="B85" s="25">
        <v>4000</v>
      </c>
      <c r="C85" s="27" t="s">
        <v>296</v>
      </c>
      <c r="D85" s="29">
        <f>SUM(D86:D87)</f>
        <v>1040000</v>
      </c>
      <c r="E85" s="29">
        <f t="shared" ref="E85:L85" si="11">SUM(E86:E87)</f>
        <v>489878.68</v>
      </c>
      <c r="F85" s="29">
        <f t="shared" si="11"/>
        <v>143566.53999999998</v>
      </c>
      <c r="G85" s="29">
        <f t="shared" si="11"/>
        <v>68345.88</v>
      </c>
      <c r="H85" s="29">
        <f t="shared" si="11"/>
        <v>48464.21</v>
      </c>
      <c r="I85" s="29">
        <f t="shared" si="11"/>
        <v>87836.68</v>
      </c>
      <c r="J85" s="29">
        <f t="shared" si="11"/>
        <v>198481.23</v>
      </c>
      <c r="K85" s="29">
        <f t="shared" si="11"/>
        <v>1036573.2199999999</v>
      </c>
      <c r="L85" s="29">
        <f t="shared" si="11"/>
        <v>3426.7800000001735</v>
      </c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>
      <c r="A86" s="2">
        <v>4400</v>
      </c>
      <c r="B86" s="2" t="s">
        <v>141</v>
      </c>
      <c r="C86" s="2" t="s">
        <v>142</v>
      </c>
      <c r="D86" s="17">
        <v>925000</v>
      </c>
      <c r="E86" s="17">
        <v>481587.68</v>
      </c>
      <c r="F86" s="17">
        <v>125096.54</v>
      </c>
      <c r="G86" s="17">
        <v>57719.88</v>
      </c>
      <c r="H86" s="17">
        <v>43785.81</v>
      </c>
      <c r="I86" s="17">
        <v>76416.679999999993</v>
      </c>
      <c r="J86" s="17">
        <v>150963.23000000001</v>
      </c>
      <c r="K86" s="17">
        <f t="shared" si="3"/>
        <v>935569.81999999983</v>
      </c>
      <c r="L86" s="3">
        <f t="shared" si="4"/>
        <v>-10569.819999999832</v>
      </c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>
      <c r="A87" s="2">
        <v>4400</v>
      </c>
      <c r="B87" s="2" t="s">
        <v>143</v>
      </c>
      <c r="C87" s="2" t="s">
        <v>144</v>
      </c>
      <c r="D87" s="17">
        <v>115000</v>
      </c>
      <c r="E87" s="17">
        <v>8291</v>
      </c>
      <c r="F87" s="17">
        <v>18470</v>
      </c>
      <c r="G87" s="17">
        <v>10626</v>
      </c>
      <c r="H87" s="17">
        <v>4678.3999999999996</v>
      </c>
      <c r="I87" s="17">
        <v>11420</v>
      </c>
      <c r="J87" s="17">
        <v>47518</v>
      </c>
      <c r="K87" s="17">
        <f t="shared" si="3"/>
        <v>101003.4</v>
      </c>
      <c r="L87" s="3">
        <f t="shared" si="4"/>
        <v>13996.600000000006</v>
      </c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>
      <c r="A88" s="24" t="s">
        <v>292</v>
      </c>
      <c r="B88" s="25">
        <v>5000</v>
      </c>
      <c r="C88" s="26" t="s">
        <v>297</v>
      </c>
      <c r="D88" s="29">
        <f>SUM(D89:D98)</f>
        <v>824100</v>
      </c>
      <c r="E88" s="29">
        <f t="shared" ref="E88:L88" si="12">SUM(E89:E98)</f>
        <v>0</v>
      </c>
      <c r="F88" s="29">
        <f t="shared" si="12"/>
        <v>4512.3999999999996</v>
      </c>
      <c r="G88" s="29">
        <f t="shared" si="12"/>
        <v>66690</v>
      </c>
      <c r="H88" s="29">
        <f t="shared" si="12"/>
        <v>0</v>
      </c>
      <c r="I88" s="29">
        <f t="shared" si="12"/>
        <v>0</v>
      </c>
      <c r="J88" s="29">
        <f t="shared" si="12"/>
        <v>13606</v>
      </c>
      <c r="K88" s="29">
        <f t="shared" si="12"/>
        <v>84808.4</v>
      </c>
      <c r="L88" s="29">
        <f t="shared" si="12"/>
        <v>739291.6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>
      <c r="A89" s="2">
        <v>5500</v>
      </c>
      <c r="B89" s="2" t="s">
        <v>145</v>
      </c>
      <c r="C89" s="2" t="s">
        <v>146</v>
      </c>
      <c r="D89" s="17">
        <v>25000</v>
      </c>
      <c r="E89" s="18">
        <v>0</v>
      </c>
      <c r="F89" s="17">
        <v>4512.3999999999996</v>
      </c>
      <c r="G89" s="17">
        <v>58700</v>
      </c>
      <c r="H89" s="17">
        <v>0</v>
      </c>
      <c r="I89" s="17">
        <v>0</v>
      </c>
      <c r="J89" s="17">
        <v>0</v>
      </c>
      <c r="K89" s="17">
        <f t="shared" si="3"/>
        <v>63212.4</v>
      </c>
      <c r="L89" s="3">
        <f t="shared" si="4"/>
        <v>-38212.400000000001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>
      <c r="A90" s="2">
        <v>5100</v>
      </c>
      <c r="B90" s="2" t="s">
        <v>147</v>
      </c>
      <c r="C90" s="2" t="s">
        <v>148</v>
      </c>
      <c r="D90" s="17">
        <v>233300</v>
      </c>
      <c r="E90" s="18">
        <v>0</v>
      </c>
      <c r="F90" s="18">
        <v>0</v>
      </c>
      <c r="G90" s="17">
        <v>7990</v>
      </c>
      <c r="H90" s="17"/>
      <c r="I90" s="17"/>
      <c r="J90" s="17">
        <v>13606</v>
      </c>
      <c r="K90" s="17">
        <f t="shared" si="3"/>
        <v>21596</v>
      </c>
      <c r="L90" s="3">
        <f t="shared" si="4"/>
        <v>211704</v>
      </c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>
      <c r="A91" s="2">
        <v>5200</v>
      </c>
      <c r="B91" s="2" t="s">
        <v>149</v>
      </c>
      <c r="C91" s="2" t="s">
        <v>150</v>
      </c>
      <c r="D91" s="17">
        <v>5000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7">
        <f t="shared" ref="K91:K105" si="13">SUM(E91:J91)</f>
        <v>0</v>
      </c>
      <c r="L91" s="3">
        <f t="shared" ref="L91:L105" si="14">D91-K91</f>
        <v>5000</v>
      </c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>
      <c r="A92" s="2">
        <v>5300</v>
      </c>
      <c r="B92" s="2" t="s">
        <v>151</v>
      </c>
      <c r="C92" s="2" t="s">
        <v>152</v>
      </c>
      <c r="D92" s="17">
        <v>20000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7">
        <f t="shared" si="13"/>
        <v>0</v>
      </c>
      <c r="L92" s="3">
        <f t="shared" si="14"/>
        <v>20000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>
      <c r="A93" s="2">
        <v>5400</v>
      </c>
      <c r="B93" s="2" t="s">
        <v>153</v>
      </c>
      <c r="C93" s="2" t="s">
        <v>154</v>
      </c>
      <c r="D93" s="17">
        <v>422920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7">
        <f t="shared" si="13"/>
        <v>0</v>
      </c>
      <c r="L93" s="3">
        <f t="shared" si="14"/>
        <v>422920</v>
      </c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>
      <c r="A94" s="2">
        <v>5400</v>
      </c>
      <c r="B94" s="2" t="s">
        <v>155</v>
      </c>
      <c r="C94" s="2" t="s">
        <v>156</v>
      </c>
      <c r="D94" s="17">
        <v>5000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7">
        <f t="shared" si="13"/>
        <v>0</v>
      </c>
      <c r="L94" s="3">
        <f t="shared" si="14"/>
        <v>5000</v>
      </c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>
      <c r="A95" s="2">
        <v>5500</v>
      </c>
      <c r="B95" s="2" t="s">
        <v>145</v>
      </c>
      <c r="C95" s="2" t="s">
        <v>157</v>
      </c>
      <c r="D95" s="17">
        <v>20880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7">
        <f t="shared" si="13"/>
        <v>0</v>
      </c>
      <c r="L95" s="3">
        <f t="shared" si="14"/>
        <v>20880</v>
      </c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>
      <c r="A96" s="2">
        <v>5600</v>
      </c>
      <c r="B96" s="2" t="s">
        <v>158</v>
      </c>
      <c r="C96" s="2" t="s">
        <v>159</v>
      </c>
      <c r="D96" s="17">
        <v>3000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7">
        <f t="shared" si="13"/>
        <v>0</v>
      </c>
      <c r="L96" s="3">
        <f t="shared" si="14"/>
        <v>3000</v>
      </c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>
      <c r="A97" s="2">
        <v>5900</v>
      </c>
      <c r="B97" s="2" t="s">
        <v>160</v>
      </c>
      <c r="C97" s="2" t="s">
        <v>161</v>
      </c>
      <c r="D97" s="17">
        <v>80000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7">
        <f t="shared" si="13"/>
        <v>0</v>
      </c>
      <c r="L97" s="3">
        <f t="shared" si="14"/>
        <v>80000</v>
      </c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>
      <c r="A98" s="2">
        <v>5900</v>
      </c>
      <c r="B98" s="2" t="s">
        <v>162</v>
      </c>
      <c r="C98" s="2" t="s">
        <v>163</v>
      </c>
      <c r="D98" s="17">
        <v>9000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7">
        <f t="shared" si="13"/>
        <v>0</v>
      </c>
      <c r="L98" s="3">
        <f t="shared" si="14"/>
        <v>9000</v>
      </c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>
      <c r="A99" s="24" t="s">
        <v>292</v>
      </c>
      <c r="B99" s="25">
        <v>6000</v>
      </c>
      <c r="C99" s="26" t="s">
        <v>298</v>
      </c>
      <c r="D99" s="29">
        <f>SUM(D100:D103)</f>
        <v>365469.56</v>
      </c>
      <c r="E99" s="29">
        <f t="shared" ref="E99:L99" si="15">SUM(E100:E103)</f>
        <v>0</v>
      </c>
      <c r="F99" s="29">
        <f t="shared" si="15"/>
        <v>0</v>
      </c>
      <c r="G99" s="29">
        <f t="shared" si="15"/>
        <v>232723.39</v>
      </c>
      <c r="H99" s="29">
        <f t="shared" si="15"/>
        <v>416021.03</v>
      </c>
      <c r="I99" s="29">
        <f t="shared" si="15"/>
        <v>281552.8</v>
      </c>
      <c r="J99" s="29">
        <f t="shared" si="15"/>
        <v>0</v>
      </c>
      <c r="K99" s="29">
        <f t="shared" si="15"/>
        <v>930297.22000000009</v>
      </c>
      <c r="L99" s="29">
        <f t="shared" si="15"/>
        <v>-564827.66000000015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>
      <c r="A100" s="2">
        <v>6100</v>
      </c>
      <c r="B100" s="2"/>
      <c r="C100" s="2" t="s">
        <v>165</v>
      </c>
      <c r="D100" s="17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7">
        <f t="shared" si="13"/>
        <v>0</v>
      </c>
      <c r="L100" s="3">
        <f t="shared" si="14"/>
        <v>0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>
      <c r="A101" s="2">
        <v>6100</v>
      </c>
      <c r="B101" s="2" t="s">
        <v>164</v>
      </c>
      <c r="C101" s="2" t="s">
        <v>277</v>
      </c>
      <c r="D101" s="18">
        <v>0</v>
      </c>
      <c r="E101" s="18">
        <v>0</v>
      </c>
      <c r="F101" s="18">
        <v>0</v>
      </c>
      <c r="G101" s="18">
        <v>0</v>
      </c>
      <c r="H101" s="17"/>
      <c r="I101" s="18">
        <v>100110.56</v>
      </c>
      <c r="J101" s="17">
        <v>0</v>
      </c>
      <c r="K101" s="17">
        <f t="shared" ref="K101" si="16">SUM(E101:J101)</f>
        <v>100110.56</v>
      </c>
      <c r="L101" s="3">
        <f t="shared" ref="L101" si="17">D101-K101</f>
        <v>-100110.56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>
      <c r="A102" s="2"/>
      <c r="B102" s="2"/>
      <c r="C102" s="2" t="s">
        <v>279</v>
      </c>
      <c r="D102" s="18">
        <v>0</v>
      </c>
      <c r="E102" s="18">
        <v>0</v>
      </c>
      <c r="F102" s="18">
        <v>0</v>
      </c>
      <c r="G102" s="17">
        <v>232723.39</v>
      </c>
      <c r="H102" s="17">
        <v>416021.03</v>
      </c>
      <c r="I102" s="17">
        <v>87864.1</v>
      </c>
      <c r="J102" s="17">
        <v>0</v>
      </c>
      <c r="K102" s="17">
        <f t="shared" ref="K102" si="18">SUM(E102:J102)</f>
        <v>736608.52</v>
      </c>
      <c r="L102" s="3">
        <f t="shared" ref="L102" si="19">D102-K102</f>
        <v>-736608.52</v>
      </c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>
      <c r="A103" s="2">
        <v>6100</v>
      </c>
      <c r="B103" s="2" t="s">
        <v>166</v>
      </c>
      <c r="C103" s="2" t="s">
        <v>278</v>
      </c>
      <c r="D103" s="17">
        <v>365469.56</v>
      </c>
      <c r="E103" s="18">
        <v>0</v>
      </c>
      <c r="F103" s="18">
        <v>0</v>
      </c>
      <c r="G103" s="18">
        <v>0</v>
      </c>
      <c r="H103" s="18"/>
      <c r="I103" s="17">
        <v>93578.14</v>
      </c>
      <c r="J103" s="18">
        <v>0</v>
      </c>
      <c r="K103" s="17">
        <f t="shared" si="13"/>
        <v>93578.14</v>
      </c>
      <c r="L103" s="3">
        <f t="shared" si="14"/>
        <v>271891.42</v>
      </c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>
      <c r="A104" s="24" t="s">
        <v>292</v>
      </c>
      <c r="B104" s="25">
        <v>9000</v>
      </c>
      <c r="C104" s="26" t="s">
        <v>299</v>
      </c>
      <c r="D104" s="29">
        <f>+D105</f>
        <v>498088</v>
      </c>
      <c r="E104" s="29">
        <f t="shared" ref="E104:L104" si="20">+E105</f>
        <v>0</v>
      </c>
      <c r="F104" s="29">
        <f t="shared" si="20"/>
        <v>0</v>
      </c>
      <c r="G104" s="29">
        <f t="shared" si="20"/>
        <v>0</v>
      </c>
      <c r="H104" s="29">
        <f t="shared" si="20"/>
        <v>0</v>
      </c>
      <c r="I104" s="29">
        <f t="shared" si="20"/>
        <v>0</v>
      </c>
      <c r="J104" s="29">
        <f t="shared" si="20"/>
        <v>0</v>
      </c>
      <c r="K104" s="29">
        <f t="shared" si="20"/>
        <v>0</v>
      </c>
      <c r="L104" s="29">
        <f t="shared" si="20"/>
        <v>498088</v>
      </c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>
      <c r="A105" s="2">
        <v>9900</v>
      </c>
      <c r="B105" s="2" t="s">
        <v>167</v>
      </c>
      <c r="C105" s="2" t="s">
        <v>168</v>
      </c>
      <c r="D105" s="17">
        <v>498088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f t="shared" si="13"/>
        <v>0</v>
      </c>
      <c r="L105" s="3">
        <f t="shared" si="14"/>
        <v>498088</v>
      </c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>
      <c r="A106" s="2" t="s">
        <v>169</v>
      </c>
      <c r="B106" s="2" t="s">
        <v>169</v>
      </c>
      <c r="D106" s="7">
        <f>D16+D20+D53+D85+D88+D99+D104</f>
        <v>5410478.9999999991</v>
      </c>
      <c r="E106" s="7">
        <f t="shared" ref="E106:L106" si="21">E16+E20+E53+E85+E88+E99+E104</f>
        <v>989397.63</v>
      </c>
      <c r="F106" s="7">
        <f t="shared" si="21"/>
        <v>478144.88999999996</v>
      </c>
      <c r="G106" s="7">
        <f t="shared" si="21"/>
        <v>681590.53</v>
      </c>
      <c r="H106" s="7">
        <f t="shared" si="21"/>
        <v>764472</v>
      </c>
      <c r="I106" s="7">
        <f t="shared" si="21"/>
        <v>591746.81000000006</v>
      </c>
      <c r="J106" s="7">
        <f t="shared" si="21"/>
        <v>463016.49</v>
      </c>
      <c r="K106" s="7">
        <f t="shared" si="21"/>
        <v>3968368.3499999996</v>
      </c>
      <c r="L106" s="7">
        <f t="shared" si="21"/>
        <v>1442110.6500000001</v>
      </c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>
      <c r="A107" s="2"/>
      <c r="B107" s="2"/>
      <c r="C107" s="2"/>
      <c r="D107" s="2"/>
      <c r="E107" s="2"/>
      <c r="F107" s="2"/>
      <c r="G107" s="2"/>
      <c r="H107" s="3"/>
      <c r="I107" s="3"/>
      <c r="J107" s="3"/>
      <c r="K107" s="2"/>
      <c r="L107" s="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>
      <c r="A108" s="2"/>
      <c r="B108" s="2"/>
      <c r="C108" s="2"/>
      <c r="D108" s="2"/>
      <c r="E108" s="2"/>
      <c r="F108" s="2"/>
      <c r="G108" s="2"/>
      <c r="H108" s="3"/>
      <c r="I108" s="2"/>
      <c r="J108" s="3"/>
      <c r="K108" s="2"/>
      <c r="L108" s="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>
      <c r="A109" s="2"/>
      <c r="B109" s="2"/>
      <c r="C109" s="2"/>
      <c r="D109" s="2"/>
      <c r="E109" s="2"/>
      <c r="F109" s="2"/>
      <c r="G109" s="2"/>
      <c r="H109" s="3"/>
      <c r="I109" s="2"/>
      <c r="J109" s="3"/>
      <c r="K109" s="2"/>
      <c r="L109" s="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>
      <c r="D110" s="4" t="s">
        <v>170</v>
      </c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24">
      <c r="B112" s="5" t="s">
        <v>14</v>
      </c>
      <c r="C112" s="5" t="s">
        <v>15</v>
      </c>
      <c r="D112" s="6" t="s">
        <v>16</v>
      </c>
      <c r="E112" s="5" t="s">
        <v>0</v>
      </c>
      <c r="F112" s="5" t="s">
        <v>1</v>
      </c>
      <c r="G112" s="5" t="s">
        <v>2</v>
      </c>
      <c r="H112" s="5" t="s">
        <v>3</v>
      </c>
      <c r="I112" s="5" t="s">
        <v>4</v>
      </c>
      <c r="J112" s="5" t="s">
        <v>5</v>
      </c>
      <c r="K112" s="5" t="s">
        <v>17</v>
      </c>
      <c r="L112" s="6" t="s">
        <v>18</v>
      </c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>
      <c r="A113" s="24" t="s">
        <v>292</v>
      </c>
      <c r="B113" s="25">
        <v>6000</v>
      </c>
      <c r="C113" s="26" t="s">
        <v>298</v>
      </c>
      <c r="D113" s="31">
        <f>+D114</f>
        <v>7010499</v>
      </c>
      <c r="E113" s="31">
        <f t="shared" ref="E113:L113" si="22">+E114</f>
        <v>0</v>
      </c>
      <c r="F113" s="31">
        <f t="shared" si="22"/>
        <v>0</v>
      </c>
      <c r="G113" s="31">
        <f t="shared" si="22"/>
        <v>0</v>
      </c>
      <c r="H113" s="31">
        <f t="shared" si="22"/>
        <v>0</v>
      </c>
      <c r="I113" s="31">
        <f t="shared" si="22"/>
        <v>0</v>
      </c>
      <c r="J113" s="31">
        <f t="shared" si="22"/>
        <v>0</v>
      </c>
      <c r="K113" s="31">
        <f t="shared" si="22"/>
        <v>0</v>
      </c>
      <c r="L113" s="31">
        <f t="shared" si="22"/>
        <v>7010499</v>
      </c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>
      <c r="A114" s="2">
        <v>6100</v>
      </c>
      <c r="B114" s="2" t="s">
        <v>171</v>
      </c>
      <c r="C114" s="2" t="s">
        <v>172</v>
      </c>
      <c r="D114" s="3">
        <v>7010499</v>
      </c>
      <c r="E114" s="1">
        <v>0</v>
      </c>
      <c r="F114" s="3">
        <v>0</v>
      </c>
      <c r="G114" s="3">
        <v>0</v>
      </c>
      <c r="H114" s="3"/>
      <c r="I114" s="3"/>
      <c r="J114" s="3"/>
      <c r="K114" s="3">
        <f>SUM(E114:J114)</f>
        <v>0</v>
      </c>
      <c r="L114" s="3">
        <f>D114-K114</f>
        <v>7010499</v>
      </c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>
      <c r="A115" s="24" t="s">
        <v>292</v>
      </c>
      <c r="B115" s="25">
        <v>8000</v>
      </c>
      <c r="C115" s="26" t="s">
        <v>301</v>
      </c>
      <c r="D115" s="30">
        <f>+D116</f>
        <v>0</v>
      </c>
      <c r="E115" s="30">
        <f t="shared" ref="E115:L115" si="23">+E116</f>
        <v>0</v>
      </c>
      <c r="F115" s="30">
        <f t="shared" si="23"/>
        <v>0</v>
      </c>
      <c r="G115" s="30">
        <f t="shared" si="23"/>
        <v>0</v>
      </c>
      <c r="H115" s="30">
        <f t="shared" si="23"/>
        <v>0</v>
      </c>
      <c r="I115" s="30">
        <f t="shared" si="23"/>
        <v>772463.4</v>
      </c>
      <c r="J115" s="30">
        <f t="shared" si="23"/>
        <v>0</v>
      </c>
      <c r="K115" s="30">
        <f t="shared" si="23"/>
        <v>772463.4</v>
      </c>
      <c r="L115" s="30">
        <f t="shared" si="23"/>
        <v>-772463.4</v>
      </c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>
      <c r="A116" s="2">
        <v>8500</v>
      </c>
      <c r="B116" s="2" t="s">
        <v>300</v>
      </c>
      <c r="C116" s="2" t="s">
        <v>280</v>
      </c>
      <c r="D116" s="3">
        <v>0</v>
      </c>
      <c r="E116" s="1">
        <v>0</v>
      </c>
      <c r="F116" s="3">
        <v>0</v>
      </c>
      <c r="G116" s="3">
        <v>0</v>
      </c>
      <c r="H116" s="3">
        <v>0</v>
      </c>
      <c r="I116" s="3">
        <v>772463.4</v>
      </c>
      <c r="J116" s="3">
        <v>0</v>
      </c>
      <c r="K116" s="3">
        <f>SUM(E116:J116)</f>
        <v>772463.4</v>
      </c>
      <c r="L116" s="3">
        <f>D116-K116</f>
        <v>-772463.4</v>
      </c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>
      <c r="B117" s="2"/>
      <c r="C117" s="2"/>
      <c r="D117" s="30">
        <f>D113+D115</f>
        <v>7010499</v>
      </c>
      <c r="E117" s="30">
        <f t="shared" ref="E117:L117" si="24">E113+E115</f>
        <v>0</v>
      </c>
      <c r="F117" s="30">
        <f t="shared" si="24"/>
        <v>0</v>
      </c>
      <c r="G117" s="30">
        <f t="shared" si="24"/>
        <v>0</v>
      </c>
      <c r="H117" s="30">
        <f t="shared" si="24"/>
        <v>0</v>
      </c>
      <c r="I117" s="30">
        <f t="shared" si="24"/>
        <v>772463.4</v>
      </c>
      <c r="J117" s="30">
        <f t="shared" si="24"/>
        <v>0</v>
      </c>
      <c r="K117" s="30">
        <f t="shared" si="24"/>
        <v>772463.4</v>
      </c>
      <c r="L117" s="30">
        <f t="shared" si="24"/>
        <v>6238035.5999999996</v>
      </c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>
      <c r="A118" s="33"/>
      <c r="B118" s="34"/>
      <c r="C118" s="35"/>
      <c r="D118" s="2"/>
      <c r="E118" s="2"/>
      <c r="F118" s="2"/>
      <c r="G118" s="2"/>
      <c r="H118" s="2"/>
      <c r="I118" s="2"/>
      <c r="J118" s="2"/>
      <c r="K118" s="2"/>
      <c r="L118" s="3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>
      <c r="A119" s="33"/>
      <c r="B119" s="34"/>
      <c r="C119" s="35"/>
      <c r="D119" s="2"/>
      <c r="E119" s="2"/>
      <c r="F119" s="2"/>
      <c r="G119" s="2"/>
      <c r="H119" s="2"/>
      <c r="I119" s="2"/>
      <c r="J119" s="2"/>
      <c r="K119" s="2"/>
      <c r="L119" s="3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>
      <c r="A120" s="33"/>
      <c r="B120" s="34"/>
      <c r="C120" s="35"/>
      <c r="D120" s="2"/>
      <c r="E120" s="2"/>
      <c r="F120" s="2"/>
      <c r="G120" s="2"/>
      <c r="H120" s="2"/>
      <c r="I120" s="2"/>
      <c r="J120" s="2"/>
      <c r="K120" s="2"/>
      <c r="L120" s="3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>
      <c r="A121" s="2"/>
      <c r="B121" s="2"/>
      <c r="C121" s="2"/>
      <c r="D121" s="4" t="s">
        <v>173</v>
      </c>
      <c r="E121" s="2"/>
      <c r="F121" s="2"/>
      <c r="G121" s="2"/>
      <c r="H121" s="2"/>
      <c r="I121" s="2"/>
      <c r="J121" s="2"/>
      <c r="K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24">
      <c r="A123" s="2"/>
      <c r="B123" s="5" t="s">
        <v>14</v>
      </c>
      <c r="C123" s="5" t="s">
        <v>15</v>
      </c>
      <c r="D123" s="6" t="s">
        <v>16</v>
      </c>
      <c r="E123" s="5" t="s">
        <v>0</v>
      </c>
      <c r="F123" s="5" t="s">
        <v>1</v>
      </c>
      <c r="G123" s="5" t="s">
        <v>2</v>
      </c>
      <c r="H123" s="5" t="s">
        <v>3</v>
      </c>
      <c r="I123" s="5" t="s">
        <v>4</v>
      </c>
      <c r="J123" s="5" t="s">
        <v>5</v>
      </c>
      <c r="K123" s="5" t="s">
        <v>17</v>
      </c>
      <c r="L123" s="6" t="s">
        <v>18</v>
      </c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>
      <c r="A124" s="24" t="s">
        <v>292</v>
      </c>
      <c r="B124" s="25">
        <v>1000</v>
      </c>
      <c r="C124" s="26" t="s">
        <v>293</v>
      </c>
      <c r="D124" s="31">
        <f>SUM(D125:D129)</f>
        <v>4225460</v>
      </c>
      <c r="E124" s="31">
        <f t="shared" ref="E124:L124" si="25">SUM(E125:E129)</f>
        <v>215491</v>
      </c>
      <c r="F124" s="31">
        <f t="shared" si="25"/>
        <v>220295</v>
      </c>
      <c r="G124" s="31">
        <f t="shared" si="25"/>
        <v>226120</v>
      </c>
      <c r="H124" s="31">
        <f t="shared" si="25"/>
        <v>242440</v>
      </c>
      <c r="I124" s="31">
        <f t="shared" si="25"/>
        <v>234850</v>
      </c>
      <c r="J124" s="31">
        <f t="shared" si="25"/>
        <v>270707</v>
      </c>
      <c r="K124" s="31">
        <f t="shared" si="25"/>
        <v>1409903</v>
      </c>
      <c r="L124" s="31">
        <f t="shared" si="25"/>
        <v>2815557</v>
      </c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>
      <c r="A125" s="2">
        <v>1100</v>
      </c>
      <c r="B125" s="2" t="s">
        <v>174</v>
      </c>
      <c r="C125" s="2" t="s">
        <v>175</v>
      </c>
      <c r="D125" s="3">
        <v>3529680</v>
      </c>
      <c r="E125" s="2">
        <v>0</v>
      </c>
      <c r="F125" s="2">
        <v>0</v>
      </c>
      <c r="G125" s="2">
        <v>0</v>
      </c>
      <c r="H125" s="3"/>
      <c r="I125" s="3"/>
      <c r="J125" s="3"/>
      <c r="K125" s="3">
        <f>SUM(E125:J125)</f>
        <v>0</v>
      </c>
      <c r="L125" s="3">
        <f>D125-K125</f>
        <v>3529680</v>
      </c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>
      <c r="A126" s="2">
        <v>1000</v>
      </c>
      <c r="B126" s="2" t="s">
        <v>174</v>
      </c>
      <c r="C126" s="2" t="s">
        <v>176</v>
      </c>
      <c r="D126" s="2">
        <v>0</v>
      </c>
      <c r="E126" s="3">
        <v>210991</v>
      </c>
      <c r="F126" s="17">
        <v>215795</v>
      </c>
      <c r="G126" s="17">
        <v>221620</v>
      </c>
      <c r="H126" s="17">
        <v>212440</v>
      </c>
      <c r="I126" s="17">
        <v>230800</v>
      </c>
      <c r="J126" s="17">
        <v>248242</v>
      </c>
      <c r="K126" s="17">
        <f t="shared" ref="K126:K149" si="26">SUM(E126:J126)</f>
        <v>1339888</v>
      </c>
      <c r="L126" s="3">
        <f t="shared" ref="L126:L149" si="27">D126-K126</f>
        <v>-1339888</v>
      </c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>
      <c r="A127" s="2">
        <v>1300</v>
      </c>
      <c r="B127" s="2" t="s">
        <v>177</v>
      </c>
      <c r="C127" s="2" t="s">
        <v>178</v>
      </c>
      <c r="D127" s="3">
        <v>588280</v>
      </c>
      <c r="E127" s="2">
        <v>0</v>
      </c>
      <c r="F127" s="18">
        <v>0</v>
      </c>
      <c r="G127" s="18">
        <v>0</v>
      </c>
      <c r="H127" s="17"/>
      <c r="I127" s="17"/>
      <c r="J127" s="17"/>
      <c r="K127" s="17">
        <f t="shared" si="26"/>
        <v>0</v>
      </c>
      <c r="L127" s="3">
        <f t="shared" si="27"/>
        <v>588280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>
      <c r="A128" s="2">
        <v>1300</v>
      </c>
      <c r="B128" s="2" t="s">
        <v>179</v>
      </c>
      <c r="C128" s="2" t="s">
        <v>180</v>
      </c>
      <c r="D128" s="3">
        <v>57500</v>
      </c>
      <c r="E128" s="2">
        <v>0</v>
      </c>
      <c r="F128" s="18">
        <v>0</v>
      </c>
      <c r="G128" s="18">
        <v>0</v>
      </c>
      <c r="H128" s="17">
        <v>25800</v>
      </c>
      <c r="I128" s="17"/>
      <c r="J128" s="17">
        <v>18265</v>
      </c>
      <c r="K128" s="17">
        <f t="shared" si="26"/>
        <v>44065</v>
      </c>
      <c r="L128" s="3">
        <f t="shared" si="27"/>
        <v>13435</v>
      </c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>
      <c r="A129" s="2">
        <v>1400</v>
      </c>
      <c r="B129" s="2" t="s">
        <v>181</v>
      </c>
      <c r="C129" s="2" t="s">
        <v>182</v>
      </c>
      <c r="D129" s="3">
        <v>50000</v>
      </c>
      <c r="E129" s="3">
        <v>4500</v>
      </c>
      <c r="F129" s="17">
        <v>4500</v>
      </c>
      <c r="G129" s="17">
        <v>4500</v>
      </c>
      <c r="H129" s="17">
        <v>4200</v>
      </c>
      <c r="I129" s="17">
        <v>4050</v>
      </c>
      <c r="J129" s="17">
        <v>4200</v>
      </c>
      <c r="K129" s="17">
        <f t="shared" si="26"/>
        <v>25950</v>
      </c>
      <c r="L129" s="3">
        <f t="shared" si="27"/>
        <v>24050</v>
      </c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>
      <c r="A130" s="24" t="s">
        <v>292</v>
      </c>
      <c r="B130" s="25">
        <v>2000</v>
      </c>
      <c r="C130" s="26" t="s">
        <v>294</v>
      </c>
      <c r="D130" s="8">
        <f>SUM(D131:D137)</f>
        <v>1797005</v>
      </c>
      <c r="E130" s="8">
        <f t="shared" ref="E130:L130" si="28">SUM(E131:E137)</f>
        <v>0</v>
      </c>
      <c r="F130" s="8">
        <f t="shared" si="28"/>
        <v>366652.32</v>
      </c>
      <c r="G130" s="8">
        <f t="shared" si="28"/>
        <v>189747.67</v>
      </c>
      <c r="H130" s="8">
        <f t="shared" si="28"/>
        <v>87725.86</v>
      </c>
      <c r="I130" s="8">
        <f t="shared" si="28"/>
        <v>194623.67</v>
      </c>
      <c r="J130" s="8">
        <f t="shared" si="28"/>
        <v>8449.52</v>
      </c>
      <c r="K130" s="8">
        <f t="shared" si="28"/>
        <v>847199.03999999992</v>
      </c>
      <c r="L130" s="8">
        <f t="shared" si="28"/>
        <v>949805.96000000008</v>
      </c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>
      <c r="A131" s="2">
        <v>2100</v>
      </c>
      <c r="B131" s="2" t="s">
        <v>25</v>
      </c>
      <c r="C131" s="2" t="s">
        <v>26</v>
      </c>
      <c r="D131" s="3">
        <v>24000</v>
      </c>
      <c r="E131" s="2">
        <v>0</v>
      </c>
      <c r="F131" s="18">
        <v>0</v>
      </c>
      <c r="G131" s="18">
        <v>0</v>
      </c>
      <c r="H131" s="17"/>
      <c r="I131" s="17"/>
      <c r="J131" s="17"/>
      <c r="K131" s="17">
        <f t="shared" si="26"/>
        <v>0</v>
      </c>
      <c r="L131" s="3">
        <f t="shared" si="27"/>
        <v>24000</v>
      </c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>
      <c r="A132" s="2">
        <v>2100</v>
      </c>
      <c r="B132" s="2" t="s">
        <v>27</v>
      </c>
      <c r="C132" s="2" t="s">
        <v>28</v>
      </c>
      <c r="D132" s="3">
        <v>3500</v>
      </c>
      <c r="E132" s="2">
        <v>0</v>
      </c>
      <c r="F132" s="18">
        <v>0</v>
      </c>
      <c r="G132" s="18">
        <v>0</v>
      </c>
      <c r="H132" s="17"/>
      <c r="I132" s="17"/>
      <c r="J132" s="17"/>
      <c r="K132" s="17">
        <f t="shared" si="26"/>
        <v>0</v>
      </c>
      <c r="L132" s="3">
        <f t="shared" si="27"/>
        <v>3500</v>
      </c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>
      <c r="A133" s="2">
        <v>2600</v>
      </c>
      <c r="B133" s="2" t="s">
        <v>67</v>
      </c>
      <c r="C133" s="2" t="s">
        <v>68</v>
      </c>
      <c r="D133" s="3">
        <v>1540745</v>
      </c>
      <c r="E133" s="2">
        <v>0</v>
      </c>
      <c r="F133" s="17">
        <v>324615.8</v>
      </c>
      <c r="G133" s="17">
        <v>189747.67</v>
      </c>
      <c r="H133" s="17">
        <v>79725.850000000006</v>
      </c>
      <c r="I133" s="17">
        <v>68827.520000000004</v>
      </c>
      <c r="J133" s="17">
        <v>0</v>
      </c>
      <c r="K133" s="17">
        <f t="shared" si="26"/>
        <v>662916.84</v>
      </c>
      <c r="L133" s="3">
        <f t="shared" si="27"/>
        <v>877828.16</v>
      </c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>
      <c r="A134" s="2">
        <v>2700</v>
      </c>
      <c r="B134" s="2" t="s">
        <v>69</v>
      </c>
      <c r="C134" s="2" t="s">
        <v>70</v>
      </c>
      <c r="D134" s="3">
        <v>67260</v>
      </c>
      <c r="E134" s="2">
        <v>0</v>
      </c>
      <c r="F134" s="18">
        <v>0</v>
      </c>
      <c r="G134" s="18">
        <v>0</v>
      </c>
      <c r="H134" s="17"/>
      <c r="I134" s="17"/>
      <c r="J134" s="17"/>
      <c r="K134" s="17">
        <f t="shared" si="26"/>
        <v>0</v>
      </c>
      <c r="L134" s="3">
        <f t="shared" si="27"/>
        <v>67260</v>
      </c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>
      <c r="A135" s="2">
        <v>2800</v>
      </c>
      <c r="B135" s="2" t="s">
        <v>183</v>
      </c>
      <c r="C135" s="2" t="s">
        <v>184</v>
      </c>
      <c r="D135" s="3">
        <v>35000</v>
      </c>
      <c r="E135" s="2">
        <v>0</v>
      </c>
      <c r="F135" s="18">
        <v>0</v>
      </c>
      <c r="G135" s="18">
        <v>0</v>
      </c>
      <c r="H135" s="17"/>
      <c r="I135" s="17">
        <v>107680</v>
      </c>
      <c r="J135" s="17"/>
      <c r="K135" s="17">
        <f t="shared" si="26"/>
        <v>107680</v>
      </c>
      <c r="L135" s="3">
        <f t="shared" si="27"/>
        <v>-72680</v>
      </c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>
      <c r="A136" s="2">
        <v>2900</v>
      </c>
      <c r="B136" s="2" t="s">
        <v>83</v>
      </c>
      <c r="C136" s="2" t="s">
        <v>84</v>
      </c>
      <c r="D136" s="3">
        <v>121500</v>
      </c>
      <c r="E136" s="2">
        <v>0</v>
      </c>
      <c r="F136" s="17">
        <v>42036.52</v>
      </c>
      <c r="G136" s="18">
        <v>0</v>
      </c>
      <c r="H136" s="17">
        <v>8000.01</v>
      </c>
      <c r="I136" s="17">
        <v>17515.150000000001</v>
      </c>
      <c r="J136" s="17">
        <v>8449.52</v>
      </c>
      <c r="K136" s="17">
        <f t="shared" si="26"/>
        <v>76001.2</v>
      </c>
      <c r="L136" s="3">
        <f t="shared" si="27"/>
        <v>45498.8</v>
      </c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>
      <c r="A137" s="2">
        <v>2900</v>
      </c>
      <c r="B137" s="2" t="s">
        <v>185</v>
      </c>
      <c r="C137" s="2" t="s">
        <v>186</v>
      </c>
      <c r="D137" s="3">
        <v>5000</v>
      </c>
      <c r="E137" s="2">
        <v>0</v>
      </c>
      <c r="F137" s="18">
        <v>0</v>
      </c>
      <c r="G137" s="18">
        <v>0</v>
      </c>
      <c r="H137" s="17"/>
      <c r="I137" s="17">
        <v>601</v>
      </c>
      <c r="J137" s="17"/>
      <c r="K137" s="17">
        <f t="shared" si="26"/>
        <v>601</v>
      </c>
      <c r="L137" s="3">
        <f t="shared" si="27"/>
        <v>4399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>
      <c r="A138" s="24" t="s">
        <v>292</v>
      </c>
      <c r="B138" s="25">
        <v>3000</v>
      </c>
      <c r="C138" s="26" t="s">
        <v>295</v>
      </c>
      <c r="D138" s="30">
        <f>SUM(D139:D146)</f>
        <v>6698068</v>
      </c>
      <c r="E138" s="30">
        <f t="shared" ref="E138:L138" si="29">SUM(E139:E146)</f>
        <v>5379</v>
      </c>
      <c r="F138" s="30">
        <f t="shared" si="29"/>
        <v>510727.97</v>
      </c>
      <c r="G138" s="30">
        <f t="shared" si="29"/>
        <v>504354</v>
      </c>
      <c r="H138" s="30">
        <f t="shared" si="29"/>
        <v>425396.49</v>
      </c>
      <c r="I138" s="30">
        <f t="shared" si="29"/>
        <v>717576.01</v>
      </c>
      <c r="J138" s="30">
        <f t="shared" si="29"/>
        <v>15257.71</v>
      </c>
      <c r="K138" s="30">
        <f t="shared" si="29"/>
        <v>2178691.1800000002</v>
      </c>
      <c r="L138" s="30">
        <f t="shared" si="29"/>
        <v>4519376.82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>
      <c r="A139" s="2">
        <v>3100</v>
      </c>
      <c r="B139" s="2" t="s">
        <v>85</v>
      </c>
      <c r="C139" s="2" t="s">
        <v>86</v>
      </c>
      <c r="D139" s="3">
        <v>5969068</v>
      </c>
      <c r="E139" s="2">
        <v>0</v>
      </c>
      <c r="F139" s="17">
        <v>400000</v>
      </c>
      <c r="G139" s="17">
        <v>498355</v>
      </c>
      <c r="H139" s="17">
        <v>255996</v>
      </c>
      <c r="I139" s="17">
        <v>565951</v>
      </c>
      <c r="J139" s="17">
        <v>0</v>
      </c>
      <c r="K139" s="17">
        <f t="shared" si="26"/>
        <v>1720302</v>
      </c>
      <c r="L139" s="3">
        <f t="shared" si="27"/>
        <v>4248766</v>
      </c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>
      <c r="A140" s="2">
        <v>3100</v>
      </c>
      <c r="B140" s="2" t="s">
        <v>187</v>
      </c>
      <c r="C140" s="2" t="s">
        <v>188</v>
      </c>
      <c r="D140" s="2">
        <v>0</v>
      </c>
      <c r="E140" s="2">
        <v>0</v>
      </c>
      <c r="F140" s="17">
        <v>9214</v>
      </c>
      <c r="G140" s="17">
        <v>4607</v>
      </c>
      <c r="H140" s="17">
        <v>4607</v>
      </c>
      <c r="I140" s="17">
        <v>4607</v>
      </c>
      <c r="J140" s="17">
        <v>0</v>
      </c>
      <c r="K140" s="17">
        <f t="shared" si="26"/>
        <v>23035</v>
      </c>
      <c r="L140" s="3">
        <f t="shared" si="27"/>
        <v>-23035</v>
      </c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>
      <c r="A141" s="2">
        <v>3300</v>
      </c>
      <c r="B141" s="2" t="s">
        <v>189</v>
      </c>
      <c r="C141" s="2" t="s">
        <v>190</v>
      </c>
      <c r="D141" s="3">
        <v>24000</v>
      </c>
      <c r="E141" s="2">
        <v>0</v>
      </c>
      <c r="F141" s="18">
        <v>0</v>
      </c>
      <c r="G141" s="18">
        <v>0</v>
      </c>
      <c r="H141" s="17"/>
      <c r="I141" s="17"/>
      <c r="J141" s="17"/>
      <c r="K141" s="17">
        <f t="shared" si="26"/>
        <v>0</v>
      </c>
      <c r="L141" s="3">
        <f t="shared" si="27"/>
        <v>24000</v>
      </c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>
      <c r="A142" s="2">
        <v>3300</v>
      </c>
      <c r="B142" s="2" t="s">
        <v>99</v>
      </c>
      <c r="C142" s="2" t="s">
        <v>100</v>
      </c>
      <c r="D142" s="3">
        <v>336000</v>
      </c>
      <c r="E142" s="2">
        <v>0</v>
      </c>
      <c r="F142" s="17">
        <v>89320</v>
      </c>
      <c r="G142" s="18">
        <v>0</v>
      </c>
      <c r="H142" s="17">
        <v>129920</v>
      </c>
      <c r="I142" s="17">
        <v>121800</v>
      </c>
      <c r="J142" s="17">
        <v>0</v>
      </c>
      <c r="K142" s="17">
        <f t="shared" si="26"/>
        <v>341040</v>
      </c>
      <c r="L142" s="3">
        <f t="shared" si="27"/>
        <v>-5040</v>
      </c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>
      <c r="A143" s="2">
        <v>3400</v>
      </c>
      <c r="B143" s="2" t="s">
        <v>191</v>
      </c>
      <c r="C143" s="2" t="s">
        <v>192</v>
      </c>
      <c r="D143" s="3">
        <v>20000</v>
      </c>
      <c r="E143" s="2">
        <v>0</v>
      </c>
      <c r="F143" s="18">
        <v>0</v>
      </c>
      <c r="G143" s="18">
        <v>0</v>
      </c>
      <c r="H143" s="17"/>
      <c r="I143" s="17"/>
      <c r="J143" s="17"/>
      <c r="K143" s="17">
        <f t="shared" si="26"/>
        <v>0</v>
      </c>
      <c r="L143" s="3">
        <f t="shared" si="27"/>
        <v>20000</v>
      </c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>
      <c r="A144" s="2">
        <v>3500</v>
      </c>
      <c r="B144" s="2" t="s">
        <v>113</v>
      </c>
      <c r="C144" s="2" t="s">
        <v>114</v>
      </c>
      <c r="D144" s="3">
        <v>199000</v>
      </c>
      <c r="E144" s="3">
        <v>5379</v>
      </c>
      <c r="F144" s="17">
        <v>12193.97</v>
      </c>
      <c r="G144" s="17">
        <v>1392</v>
      </c>
      <c r="H144" s="17">
        <v>32495.49</v>
      </c>
      <c r="I144" s="17">
        <v>25218.01</v>
      </c>
      <c r="J144" s="17">
        <v>15257.71</v>
      </c>
      <c r="K144" s="17">
        <f t="shared" si="26"/>
        <v>91936.18</v>
      </c>
      <c r="L144" s="3">
        <f t="shared" si="27"/>
        <v>107063.82</v>
      </c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>
      <c r="A145" s="2">
        <v>3500</v>
      </c>
      <c r="B145" s="2" t="s">
        <v>193</v>
      </c>
      <c r="C145" s="2" t="s">
        <v>194</v>
      </c>
      <c r="D145" s="3">
        <v>15000</v>
      </c>
      <c r="E145" s="2">
        <v>0</v>
      </c>
      <c r="F145" s="18">
        <v>0</v>
      </c>
      <c r="G145" s="18">
        <v>0</v>
      </c>
      <c r="H145" s="17">
        <v>2378</v>
      </c>
      <c r="I145" s="17"/>
      <c r="J145" s="17"/>
      <c r="K145" s="17">
        <f t="shared" si="26"/>
        <v>2378</v>
      </c>
      <c r="L145" s="3">
        <f t="shared" si="27"/>
        <v>12622</v>
      </c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>
      <c r="A146" s="2">
        <v>3900</v>
      </c>
      <c r="B146" s="2" t="s">
        <v>135</v>
      </c>
      <c r="C146" s="2" t="s">
        <v>136</v>
      </c>
      <c r="D146" s="3">
        <v>135000</v>
      </c>
      <c r="E146" s="2">
        <v>0</v>
      </c>
      <c r="F146" s="18">
        <v>0</v>
      </c>
      <c r="G146" s="18">
        <v>0</v>
      </c>
      <c r="H146" s="17"/>
      <c r="I146" s="17"/>
      <c r="J146" s="17"/>
      <c r="K146" s="17">
        <f t="shared" si="26"/>
        <v>0</v>
      </c>
      <c r="L146" s="3">
        <f t="shared" si="27"/>
        <v>135000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>
      <c r="A147" s="24" t="s">
        <v>292</v>
      </c>
      <c r="B147" s="25">
        <v>5000</v>
      </c>
      <c r="C147" s="26" t="s">
        <v>297</v>
      </c>
      <c r="D147" s="30">
        <f>SUM(D148:D149)</f>
        <v>0</v>
      </c>
      <c r="E147" s="30">
        <f t="shared" ref="E147:L147" si="30">SUM(E148:E149)</f>
        <v>0</v>
      </c>
      <c r="F147" s="30">
        <f t="shared" si="30"/>
        <v>30602.5</v>
      </c>
      <c r="G147" s="30">
        <f t="shared" si="30"/>
        <v>0</v>
      </c>
      <c r="H147" s="30">
        <f t="shared" si="30"/>
        <v>0</v>
      </c>
      <c r="I147" s="30">
        <f t="shared" si="30"/>
        <v>98832</v>
      </c>
      <c r="J147" s="30">
        <f t="shared" si="30"/>
        <v>0</v>
      </c>
      <c r="K147" s="30">
        <f t="shared" si="30"/>
        <v>129434.5</v>
      </c>
      <c r="L147" s="30">
        <f t="shared" si="30"/>
        <v>-129434.5</v>
      </c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>
      <c r="A148" s="2">
        <v>5400</v>
      </c>
      <c r="B148" s="2" t="s">
        <v>155</v>
      </c>
      <c r="C148" s="2" t="s">
        <v>195</v>
      </c>
      <c r="D148" s="3">
        <v>0</v>
      </c>
      <c r="E148" s="2"/>
      <c r="F148" s="17">
        <v>30602.5</v>
      </c>
      <c r="G148" s="17"/>
      <c r="H148" s="17"/>
      <c r="I148" s="17"/>
      <c r="J148" s="17"/>
      <c r="K148" s="17">
        <f t="shared" ref="K148" si="31">SUM(E148:J148)</f>
        <v>30602.5</v>
      </c>
      <c r="L148" s="3">
        <f t="shared" ref="L148" si="32">D148-K148</f>
        <v>-30602.5</v>
      </c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>
      <c r="A149" s="2">
        <v>5500</v>
      </c>
      <c r="B149" s="2" t="s">
        <v>281</v>
      </c>
      <c r="C149" s="2" t="s">
        <v>195</v>
      </c>
      <c r="D149" s="3">
        <v>0</v>
      </c>
      <c r="E149" s="2">
        <v>0</v>
      </c>
      <c r="F149" s="17">
        <v>0</v>
      </c>
      <c r="G149" s="17">
        <v>0</v>
      </c>
      <c r="H149" s="17">
        <v>0</v>
      </c>
      <c r="I149" s="17">
        <v>98832</v>
      </c>
      <c r="J149" s="17"/>
      <c r="K149" s="17">
        <f t="shared" si="26"/>
        <v>98832</v>
      </c>
      <c r="L149" s="3">
        <f t="shared" si="27"/>
        <v>-98832</v>
      </c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>
      <c r="D150" s="30">
        <f>D124+D130+D138+D147</f>
        <v>12720533</v>
      </c>
      <c r="E150" s="30">
        <f t="shared" ref="E150:L150" si="33">E124+E130+E138+E147</f>
        <v>220870</v>
      </c>
      <c r="F150" s="30">
        <f t="shared" si="33"/>
        <v>1128277.79</v>
      </c>
      <c r="G150" s="30">
        <f t="shared" si="33"/>
        <v>920221.67</v>
      </c>
      <c r="H150" s="30">
        <f t="shared" si="33"/>
        <v>755562.35</v>
      </c>
      <c r="I150" s="30">
        <f t="shared" si="33"/>
        <v>1245881.6800000002</v>
      </c>
      <c r="J150" s="30">
        <f t="shared" si="33"/>
        <v>294414.23000000004</v>
      </c>
      <c r="K150" s="30">
        <f t="shared" si="33"/>
        <v>4565227.7200000007</v>
      </c>
      <c r="L150" s="30">
        <f t="shared" si="33"/>
        <v>8155305.2800000003</v>
      </c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>
      <c r="A151" s="2"/>
      <c r="B151" s="2"/>
      <c r="C151" s="2"/>
      <c r="D151" s="2"/>
      <c r="E151" s="2"/>
      <c r="F151" s="2"/>
      <c r="G151" s="2"/>
      <c r="H151" s="3"/>
      <c r="I151" s="3"/>
      <c r="J151" s="2"/>
      <c r="K151" s="3"/>
      <c r="L151" s="3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3"/>
      <c r="L152" s="3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>
      <c r="A153" s="2"/>
      <c r="B153" s="2"/>
      <c r="C153" s="2"/>
      <c r="D153" s="2"/>
      <c r="E153" s="2"/>
      <c r="F153" s="2"/>
      <c r="G153" s="2"/>
      <c r="H153" s="2"/>
      <c r="I153" s="3"/>
      <c r="J153" s="2"/>
      <c r="K153" s="2"/>
      <c r="L153" s="3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3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>
      <c r="D155" s="4" t="s">
        <v>196</v>
      </c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24">
      <c r="B157" s="5" t="s">
        <v>14</v>
      </c>
      <c r="C157" s="5" t="s">
        <v>15</v>
      </c>
      <c r="D157" s="6" t="s">
        <v>16</v>
      </c>
      <c r="E157" s="5" t="s">
        <v>0</v>
      </c>
      <c r="F157" s="5" t="s">
        <v>1</v>
      </c>
      <c r="G157" s="5" t="s">
        <v>2</v>
      </c>
      <c r="H157" s="5" t="s">
        <v>3</v>
      </c>
      <c r="I157" s="5" t="s">
        <v>4</v>
      </c>
      <c r="J157" s="5" t="s">
        <v>5</v>
      </c>
      <c r="K157" s="5" t="s">
        <v>17</v>
      </c>
      <c r="L157" s="6" t="s">
        <v>18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>
      <c r="A158" s="24" t="s">
        <v>292</v>
      </c>
      <c r="B158" s="25">
        <v>2000</v>
      </c>
      <c r="C158" s="26" t="s">
        <v>294</v>
      </c>
      <c r="D158" s="31">
        <f>SUM(D159:D162)</f>
        <v>38000</v>
      </c>
      <c r="E158" s="31">
        <f t="shared" ref="E158:L158" si="34">SUM(E159:E162)</f>
        <v>0</v>
      </c>
      <c r="F158" s="31">
        <f t="shared" si="34"/>
        <v>9393.68</v>
      </c>
      <c r="G158" s="31">
        <f t="shared" si="34"/>
        <v>0</v>
      </c>
      <c r="H158" s="31">
        <f t="shared" si="34"/>
        <v>0</v>
      </c>
      <c r="I158" s="31">
        <f t="shared" si="34"/>
        <v>7449.99</v>
      </c>
      <c r="J158" s="31">
        <f t="shared" si="34"/>
        <v>7910.5</v>
      </c>
      <c r="K158" s="31">
        <f t="shared" si="34"/>
        <v>24754.17</v>
      </c>
      <c r="L158" s="31">
        <f t="shared" si="34"/>
        <v>13245.830000000002</v>
      </c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>
      <c r="A159" s="2">
        <v>2100</v>
      </c>
      <c r="B159" s="2" t="s">
        <v>25</v>
      </c>
      <c r="C159" s="2" t="s">
        <v>197</v>
      </c>
      <c r="D159" s="3">
        <v>0</v>
      </c>
      <c r="E159" s="3">
        <v>0</v>
      </c>
      <c r="F159" s="3">
        <v>1621.68</v>
      </c>
      <c r="G159" s="3">
        <v>0</v>
      </c>
      <c r="H159" s="3">
        <v>0</v>
      </c>
      <c r="I159" s="3">
        <v>3699.99</v>
      </c>
      <c r="J159" s="3">
        <v>7910.5</v>
      </c>
      <c r="K159" s="3">
        <f>SUM(E159:J159)</f>
        <v>13232.17</v>
      </c>
      <c r="L159" s="3">
        <f>D159-K159</f>
        <v>-13232.17</v>
      </c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>
      <c r="A160" s="2">
        <v>2100</v>
      </c>
      <c r="B160" s="2" t="s">
        <v>27</v>
      </c>
      <c r="C160" s="2" t="s">
        <v>198</v>
      </c>
      <c r="D160" s="3">
        <v>0</v>
      </c>
      <c r="E160" s="3">
        <v>0</v>
      </c>
      <c r="F160" s="3">
        <v>7772</v>
      </c>
      <c r="G160" s="3">
        <v>0</v>
      </c>
      <c r="H160" s="3">
        <v>0</v>
      </c>
      <c r="I160" s="3">
        <v>0</v>
      </c>
      <c r="J160" s="3">
        <v>0</v>
      </c>
      <c r="K160" s="3">
        <f t="shared" ref="K160:K175" si="35">SUM(E160:J160)</f>
        <v>7772</v>
      </c>
      <c r="L160" s="3">
        <f t="shared" ref="L160:L175" si="36">D160-K160</f>
        <v>-7772</v>
      </c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>
      <c r="A161" s="2">
        <v>2100</v>
      </c>
      <c r="B161" s="2" t="s">
        <v>27</v>
      </c>
      <c r="C161" s="2" t="s">
        <v>199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3750</v>
      </c>
      <c r="J161" s="3">
        <v>0</v>
      </c>
      <c r="K161" s="3">
        <f t="shared" si="35"/>
        <v>3750</v>
      </c>
      <c r="L161" s="3">
        <f t="shared" si="36"/>
        <v>-3750</v>
      </c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>
      <c r="A162" s="2">
        <v>2100</v>
      </c>
      <c r="B162" s="2" t="s">
        <v>33</v>
      </c>
      <c r="C162" s="2" t="s">
        <v>200</v>
      </c>
      <c r="D162" s="3">
        <v>38000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f t="shared" si="35"/>
        <v>0</v>
      </c>
      <c r="L162" s="3">
        <f t="shared" si="36"/>
        <v>38000</v>
      </c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>
      <c r="A163" s="24" t="s">
        <v>292</v>
      </c>
      <c r="B163" s="25">
        <v>3000</v>
      </c>
      <c r="C163" s="26" t="s">
        <v>295</v>
      </c>
      <c r="D163" s="30">
        <f>SUM(D164:D167)</f>
        <v>364527</v>
      </c>
      <c r="E163" s="30">
        <f t="shared" ref="E163:L163" si="37">SUM(E164:E167)</f>
        <v>0</v>
      </c>
      <c r="F163" s="30">
        <f t="shared" si="37"/>
        <v>103898.56</v>
      </c>
      <c r="G163" s="30">
        <f t="shared" si="37"/>
        <v>0</v>
      </c>
      <c r="H163" s="30">
        <f t="shared" si="37"/>
        <v>0</v>
      </c>
      <c r="I163" s="30">
        <f t="shared" si="37"/>
        <v>0</v>
      </c>
      <c r="J163" s="30">
        <f t="shared" si="37"/>
        <v>0</v>
      </c>
      <c r="K163" s="30">
        <f t="shared" si="37"/>
        <v>103898.56</v>
      </c>
      <c r="L163" s="30">
        <f t="shared" si="37"/>
        <v>260628.44</v>
      </c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>
      <c r="A164" s="2">
        <v>3100</v>
      </c>
      <c r="B164" s="2" t="s">
        <v>85</v>
      </c>
      <c r="C164" s="2" t="s">
        <v>201</v>
      </c>
      <c r="D164" s="3">
        <v>224527</v>
      </c>
      <c r="E164" s="3">
        <v>0</v>
      </c>
      <c r="F164" s="3">
        <v>103898.56</v>
      </c>
      <c r="G164" s="3">
        <v>0</v>
      </c>
      <c r="H164" s="3">
        <v>0</v>
      </c>
      <c r="I164" s="3">
        <v>0</v>
      </c>
      <c r="J164" s="3">
        <v>0</v>
      </c>
      <c r="K164" s="3">
        <f t="shared" si="35"/>
        <v>103898.56</v>
      </c>
      <c r="L164" s="3">
        <f t="shared" si="36"/>
        <v>120628.44</v>
      </c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>
      <c r="A165" s="2">
        <v>3100</v>
      </c>
      <c r="B165" s="2" t="s">
        <v>89</v>
      </c>
      <c r="C165" s="2" t="s">
        <v>202</v>
      </c>
      <c r="D165" s="3">
        <v>57000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f t="shared" si="35"/>
        <v>0</v>
      </c>
      <c r="L165" s="3">
        <f t="shared" si="36"/>
        <v>57000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>
      <c r="A166" s="2">
        <v>3500</v>
      </c>
      <c r="B166" s="2" t="s">
        <v>105</v>
      </c>
      <c r="C166" s="2" t="s">
        <v>203</v>
      </c>
      <c r="D166" s="3">
        <v>45000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  <c r="K166" s="3">
        <f t="shared" si="35"/>
        <v>0</v>
      </c>
      <c r="L166" s="3">
        <f t="shared" si="36"/>
        <v>45000</v>
      </c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>
      <c r="A167" s="2">
        <v>3600</v>
      </c>
      <c r="B167" s="2" t="s">
        <v>204</v>
      </c>
      <c r="C167" s="2" t="s">
        <v>205</v>
      </c>
      <c r="D167" s="3">
        <v>38000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f t="shared" si="35"/>
        <v>0</v>
      </c>
      <c r="L167" s="3">
        <f t="shared" si="36"/>
        <v>38000</v>
      </c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24">
      <c r="A168" s="24" t="s">
        <v>292</v>
      </c>
      <c r="B168" s="25">
        <v>4000</v>
      </c>
      <c r="C168" s="27" t="s">
        <v>296</v>
      </c>
      <c r="D168" s="30">
        <f>+D169</f>
        <v>252470</v>
      </c>
      <c r="E168" s="30">
        <f t="shared" ref="E168:L168" si="38">+E169</f>
        <v>0</v>
      </c>
      <c r="F168" s="30">
        <f t="shared" si="38"/>
        <v>0</v>
      </c>
      <c r="G168" s="30">
        <f t="shared" si="38"/>
        <v>0</v>
      </c>
      <c r="H168" s="30">
        <f t="shared" si="38"/>
        <v>0</v>
      </c>
      <c r="I168" s="30">
        <f t="shared" si="38"/>
        <v>0</v>
      </c>
      <c r="J168" s="30">
        <f t="shared" si="38"/>
        <v>0</v>
      </c>
      <c r="K168" s="30">
        <f t="shared" si="38"/>
        <v>0</v>
      </c>
      <c r="L168" s="30">
        <f t="shared" si="38"/>
        <v>252470</v>
      </c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>
      <c r="A169" s="2">
        <v>4400</v>
      </c>
      <c r="B169" s="2" t="s">
        <v>141</v>
      </c>
      <c r="C169" s="2" t="s">
        <v>10</v>
      </c>
      <c r="D169" s="3">
        <v>252470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f t="shared" si="35"/>
        <v>0</v>
      </c>
      <c r="L169" s="3">
        <f t="shared" si="36"/>
        <v>252470</v>
      </c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>
      <c r="A170" s="24" t="s">
        <v>292</v>
      </c>
      <c r="B170" s="25">
        <v>5000</v>
      </c>
      <c r="C170" s="26" t="s">
        <v>297</v>
      </c>
      <c r="D170" s="30">
        <f>SUM(D171:D175)</f>
        <v>253132</v>
      </c>
      <c r="E170" s="30">
        <f t="shared" ref="E170:L170" si="39">SUM(E171:E175)</f>
        <v>0</v>
      </c>
      <c r="F170" s="30">
        <f t="shared" si="39"/>
        <v>0</v>
      </c>
      <c r="G170" s="30">
        <f t="shared" si="39"/>
        <v>10320</v>
      </c>
      <c r="H170" s="30">
        <f t="shared" si="39"/>
        <v>24099</v>
      </c>
      <c r="I170" s="30">
        <f t="shared" si="39"/>
        <v>0</v>
      </c>
      <c r="J170" s="30">
        <f t="shared" si="39"/>
        <v>33871.589999999997</v>
      </c>
      <c r="K170" s="30">
        <f t="shared" si="39"/>
        <v>68290.59</v>
      </c>
      <c r="L170" s="30">
        <f t="shared" si="39"/>
        <v>184841.41</v>
      </c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>
      <c r="A171" s="2">
        <v>5100</v>
      </c>
      <c r="B171" s="2" t="s">
        <v>206</v>
      </c>
      <c r="C171" s="2" t="s">
        <v>207</v>
      </c>
      <c r="D171" s="3">
        <v>45000</v>
      </c>
      <c r="E171" s="3">
        <v>0</v>
      </c>
      <c r="F171" s="3">
        <v>0</v>
      </c>
      <c r="G171" s="3">
        <v>2170</v>
      </c>
      <c r="H171" s="3">
        <v>0</v>
      </c>
      <c r="I171" s="3">
        <v>0</v>
      </c>
      <c r="J171" s="3">
        <v>33871.589999999997</v>
      </c>
      <c r="K171" s="3">
        <f t="shared" si="35"/>
        <v>36041.589999999997</v>
      </c>
      <c r="L171" s="3">
        <f t="shared" si="36"/>
        <v>8958.4100000000035</v>
      </c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>
      <c r="A172" s="2">
        <v>5100</v>
      </c>
      <c r="B172" s="2" t="s">
        <v>208</v>
      </c>
      <c r="C172" s="2" t="s">
        <v>209</v>
      </c>
      <c r="D172" s="3">
        <v>16000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f t="shared" si="35"/>
        <v>0</v>
      </c>
      <c r="L172" s="3">
        <f t="shared" si="36"/>
        <v>16000</v>
      </c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>
      <c r="A173" s="2">
        <v>5100</v>
      </c>
      <c r="B173" s="2" t="s">
        <v>147</v>
      </c>
      <c r="C173" s="2" t="s">
        <v>210</v>
      </c>
      <c r="D173" s="3">
        <v>85000</v>
      </c>
      <c r="E173" s="3">
        <v>0</v>
      </c>
      <c r="F173" s="3">
        <v>0</v>
      </c>
      <c r="G173" s="3">
        <v>8150</v>
      </c>
      <c r="H173" s="3">
        <v>24099</v>
      </c>
      <c r="I173" s="3">
        <v>0</v>
      </c>
      <c r="J173" s="3">
        <v>0</v>
      </c>
      <c r="K173" s="3">
        <f t="shared" si="35"/>
        <v>32249</v>
      </c>
      <c r="L173" s="3">
        <f t="shared" si="36"/>
        <v>52751</v>
      </c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>
      <c r="A174" s="2">
        <v>5900</v>
      </c>
      <c r="B174" s="2" t="s">
        <v>160</v>
      </c>
      <c r="C174" s="2" t="s">
        <v>211</v>
      </c>
      <c r="D174" s="3">
        <v>35000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f t="shared" si="35"/>
        <v>0</v>
      </c>
      <c r="L174" s="3">
        <f t="shared" si="36"/>
        <v>35000</v>
      </c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>
      <c r="A175" s="2">
        <v>5900</v>
      </c>
      <c r="B175" s="2" t="s">
        <v>162</v>
      </c>
      <c r="C175" s="2" t="s">
        <v>212</v>
      </c>
      <c r="D175" s="3">
        <v>72132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f t="shared" si="35"/>
        <v>0</v>
      </c>
      <c r="L175" s="3">
        <f t="shared" si="36"/>
        <v>72132</v>
      </c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>
      <c r="B176" s="2"/>
      <c r="C176" s="2"/>
      <c r="D176" s="30">
        <f>D158+D163+D168+D170</f>
        <v>908129</v>
      </c>
      <c r="E176" s="30">
        <f t="shared" ref="E176:L176" si="40">E158+E163+E168+E170</f>
        <v>0</v>
      </c>
      <c r="F176" s="30">
        <f t="shared" si="40"/>
        <v>113292.23999999999</v>
      </c>
      <c r="G176" s="30">
        <f t="shared" si="40"/>
        <v>10320</v>
      </c>
      <c r="H176" s="30">
        <f t="shared" si="40"/>
        <v>24099</v>
      </c>
      <c r="I176" s="30">
        <f t="shared" si="40"/>
        <v>7449.99</v>
      </c>
      <c r="J176" s="30">
        <f t="shared" si="40"/>
        <v>41782.089999999997</v>
      </c>
      <c r="K176" s="30">
        <f t="shared" si="40"/>
        <v>196943.32</v>
      </c>
      <c r="L176" s="30">
        <f t="shared" si="40"/>
        <v>711185.68</v>
      </c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>
      <c r="A177" s="2"/>
      <c r="B177" s="2"/>
      <c r="C177" s="2"/>
      <c r="D177" s="2"/>
      <c r="E177" s="2"/>
      <c r="F177" s="2"/>
      <c r="G177" s="2"/>
      <c r="H177" s="2"/>
      <c r="I177" s="3"/>
      <c r="J177" s="3"/>
      <c r="K177" s="3"/>
      <c r="L177" s="3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>
      <c r="A178" s="2"/>
      <c r="B178" s="2"/>
      <c r="C178" s="2"/>
      <c r="D178" s="2"/>
      <c r="E178" s="2"/>
      <c r="F178" s="2"/>
      <c r="G178" s="2"/>
      <c r="H178" s="2"/>
      <c r="I178" s="3"/>
      <c r="J178" s="3"/>
      <c r="K178" s="3"/>
      <c r="L178" s="3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>
      <c r="A179" s="2"/>
      <c r="B179" s="2"/>
      <c r="C179" s="2"/>
      <c r="D179" s="2"/>
      <c r="E179" s="2"/>
      <c r="F179" s="2"/>
      <c r="G179" s="2"/>
      <c r="H179" s="2"/>
      <c r="I179" s="3"/>
      <c r="J179" s="3"/>
      <c r="K179" s="3"/>
      <c r="L179" s="3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3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>
      <c r="D181" s="4" t="s">
        <v>213</v>
      </c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24">
      <c r="B183" s="5" t="s">
        <v>14</v>
      </c>
      <c r="C183" s="5" t="s">
        <v>15</v>
      </c>
      <c r="D183" s="6" t="s">
        <v>16</v>
      </c>
      <c r="E183" s="5" t="s">
        <v>0</v>
      </c>
      <c r="F183" s="5" t="s">
        <v>1</v>
      </c>
      <c r="G183" s="5" t="s">
        <v>2</v>
      </c>
      <c r="H183" s="5" t="s">
        <v>3</v>
      </c>
      <c r="I183" s="5" t="s">
        <v>4</v>
      </c>
      <c r="J183" s="5" t="s">
        <v>5</v>
      </c>
      <c r="K183" s="5" t="s">
        <v>17</v>
      </c>
      <c r="L183" s="6" t="s">
        <v>18</v>
      </c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>
      <c r="A184" s="24" t="s">
        <v>292</v>
      </c>
      <c r="B184" s="25">
        <v>3000</v>
      </c>
      <c r="C184" s="26" t="s">
        <v>295</v>
      </c>
      <c r="D184" s="31">
        <f>+D185</f>
        <v>200000</v>
      </c>
      <c r="E184" s="31">
        <f t="shared" ref="E184:L184" si="41">+E185</f>
        <v>0</v>
      </c>
      <c r="F184" s="31">
        <f t="shared" si="41"/>
        <v>0</v>
      </c>
      <c r="G184" s="31">
        <f t="shared" si="41"/>
        <v>0</v>
      </c>
      <c r="H184" s="31">
        <f t="shared" si="41"/>
        <v>0</v>
      </c>
      <c r="I184" s="31">
        <f t="shared" si="41"/>
        <v>0</v>
      </c>
      <c r="J184" s="31">
        <f t="shared" si="41"/>
        <v>0</v>
      </c>
      <c r="K184" s="31">
        <f t="shared" si="41"/>
        <v>0</v>
      </c>
      <c r="L184" s="31">
        <f t="shared" si="41"/>
        <v>200000</v>
      </c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>
      <c r="A185" s="2">
        <v>3300</v>
      </c>
      <c r="B185" s="2" t="s">
        <v>189</v>
      </c>
      <c r="C185" s="2" t="s">
        <v>214</v>
      </c>
      <c r="D185" s="3">
        <v>200000</v>
      </c>
      <c r="E185" s="1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f>SUM(E185:J185)</f>
        <v>0</v>
      </c>
      <c r="L185" s="3">
        <f>D185-K185</f>
        <v>200000</v>
      </c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>
      <c r="B186" s="2"/>
      <c r="C186" s="2"/>
      <c r="D186" s="30">
        <f t="shared" ref="D186:L186" si="42">SUM(D185:D185)</f>
        <v>200000</v>
      </c>
      <c r="E186" s="30">
        <f t="shared" si="42"/>
        <v>0</v>
      </c>
      <c r="F186" s="30">
        <f t="shared" si="42"/>
        <v>0</v>
      </c>
      <c r="G186" s="30">
        <f t="shared" si="42"/>
        <v>0</v>
      </c>
      <c r="H186" s="30">
        <f t="shared" si="42"/>
        <v>0</v>
      </c>
      <c r="I186" s="30">
        <f t="shared" si="42"/>
        <v>0</v>
      </c>
      <c r="J186" s="30">
        <f t="shared" si="42"/>
        <v>0</v>
      </c>
      <c r="K186" s="30">
        <f t="shared" si="42"/>
        <v>0</v>
      </c>
      <c r="L186" s="30">
        <f t="shared" si="42"/>
        <v>200000</v>
      </c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3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3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3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3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>
      <c r="A191" s="2"/>
      <c r="B191" s="2"/>
      <c r="C191" s="2"/>
      <c r="D191" s="4" t="s">
        <v>215</v>
      </c>
      <c r="E191" s="2"/>
      <c r="F191" s="2"/>
      <c r="G191" s="2"/>
      <c r="H191" s="2"/>
      <c r="I191" s="2"/>
      <c r="J191" s="2"/>
      <c r="K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24">
      <c r="A193" s="2"/>
      <c r="B193" s="5" t="s">
        <v>14</v>
      </c>
      <c r="C193" s="5" t="s">
        <v>15</v>
      </c>
      <c r="D193" s="6" t="s">
        <v>16</v>
      </c>
      <c r="E193" s="5" t="s">
        <v>0</v>
      </c>
      <c r="F193" s="5" t="s">
        <v>1</v>
      </c>
      <c r="G193" s="5" t="s">
        <v>2</v>
      </c>
      <c r="H193" s="5" t="s">
        <v>3</v>
      </c>
      <c r="I193" s="5" t="s">
        <v>4</v>
      </c>
      <c r="J193" s="5" t="s">
        <v>5</v>
      </c>
      <c r="K193" s="5" t="s">
        <v>17</v>
      </c>
      <c r="L193" s="6" t="s">
        <v>18</v>
      </c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>
      <c r="A194" s="24" t="s">
        <v>292</v>
      </c>
      <c r="B194" s="25">
        <v>1000</v>
      </c>
      <c r="C194" s="26" t="s">
        <v>293</v>
      </c>
      <c r="D194" s="31">
        <f>SUM(D195:D202)</f>
        <v>19255353.780000001</v>
      </c>
      <c r="E194" s="31">
        <f t="shared" ref="E194:L194" si="43">SUM(E195:E202)</f>
        <v>1266089</v>
      </c>
      <c r="F194" s="31">
        <f t="shared" si="43"/>
        <v>1266043</v>
      </c>
      <c r="G194" s="31">
        <f t="shared" si="43"/>
        <v>1255679</v>
      </c>
      <c r="H194" s="31">
        <f t="shared" si="43"/>
        <v>1245950</v>
      </c>
      <c r="I194" s="31">
        <f t="shared" si="43"/>
        <v>1339780</v>
      </c>
      <c r="J194" s="31">
        <f t="shared" si="43"/>
        <v>1378761</v>
      </c>
      <c r="K194" s="31">
        <f t="shared" si="43"/>
        <v>7752302</v>
      </c>
      <c r="L194" s="31">
        <f t="shared" si="43"/>
        <v>11503051.779999999</v>
      </c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>
      <c r="A195" s="2">
        <v>1100</v>
      </c>
      <c r="B195" s="2" t="s">
        <v>216</v>
      </c>
      <c r="C195" s="2" t="s">
        <v>217</v>
      </c>
      <c r="D195" s="3">
        <v>3561720</v>
      </c>
      <c r="E195" s="3">
        <v>296810</v>
      </c>
      <c r="F195" s="15">
        <v>296810</v>
      </c>
      <c r="G195" s="15">
        <v>270686</v>
      </c>
      <c r="H195" s="15">
        <v>296810</v>
      </c>
      <c r="I195" s="15">
        <v>296810</v>
      </c>
      <c r="J195" s="15">
        <v>296810</v>
      </c>
      <c r="K195" s="15">
        <f>SUM(E195:J195)</f>
        <v>1754736</v>
      </c>
      <c r="L195" s="3">
        <f>D195-K195</f>
        <v>1806984</v>
      </c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>
      <c r="A196" s="2">
        <v>1100</v>
      </c>
      <c r="B196" s="2" t="s">
        <v>174</v>
      </c>
      <c r="C196" s="2" t="s">
        <v>175</v>
      </c>
      <c r="D196" s="3">
        <v>12452580</v>
      </c>
      <c r="E196" s="3">
        <v>965533</v>
      </c>
      <c r="F196" s="15">
        <v>969233</v>
      </c>
      <c r="G196" s="15">
        <v>963378</v>
      </c>
      <c r="H196" s="15">
        <v>920830</v>
      </c>
      <c r="I196" s="15">
        <v>994246</v>
      </c>
      <c r="J196" s="15">
        <v>964405</v>
      </c>
      <c r="K196" s="15">
        <f t="shared" ref="K196:K208" si="44">SUM(E196:J196)</f>
        <v>5777625</v>
      </c>
      <c r="L196" s="3">
        <f t="shared" ref="L196:L208" si="45">D196-K196</f>
        <v>6674955</v>
      </c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>
      <c r="A197" s="2">
        <v>1200</v>
      </c>
      <c r="B197" s="2" t="s">
        <v>19</v>
      </c>
      <c r="C197" s="2" t="s">
        <v>282</v>
      </c>
      <c r="D197" s="3">
        <v>0</v>
      </c>
      <c r="E197" s="3">
        <v>0</v>
      </c>
      <c r="F197" s="15">
        <v>0</v>
      </c>
      <c r="G197" s="15">
        <v>0</v>
      </c>
      <c r="H197" s="15">
        <v>3090</v>
      </c>
      <c r="I197" s="15">
        <v>19692</v>
      </c>
      <c r="J197" s="15">
        <v>101592</v>
      </c>
      <c r="K197" s="15">
        <f t="shared" ref="K197" si="46">SUM(E197:J197)</f>
        <v>124374</v>
      </c>
      <c r="L197" s="3">
        <f t="shared" ref="L197" si="47">D197-K197</f>
        <v>-124374</v>
      </c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>
      <c r="A198" s="2">
        <v>1300</v>
      </c>
      <c r="B198" s="2" t="s">
        <v>177</v>
      </c>
      <c r="C198" s="2" t="s">
        <v>218</v>
      </c>
      <c r="D198" s="3">
        <v>2075430</v>
      </c>
      <c r="E198" s="2">
        <v>0</v>
      </c>
      <c r="F198" s="16">
        <v>0</v>
      </c>
      <c r="G198" s="16">
        <v>0</v>
      </c>
      <c r="H198" s="16"/>
      <c r="I198" s="16"/>
      <c r="J198" s="16"/>
      <c r="K198" s="15">
        <f t="shared" si="44"/>
        <v>0</v>
      </c>
      <c r="L198" s="3">
        <f t="shared" si="45"/>
        <v>2075430</v>
      </c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>
      <c r="A199" s="2">
        <v>1300</v>
      </c>
      <c r="B199" s="2" t="s">
        <v>179</v>
      </c>
      <c r="C199" s="2" t="s">
        <v>180</v>
      </c>
      <c r="D199" s="2">
        <v>0</v>
      </c>
      <c r="E199" s="2">
        <v>0</v>
      </c>
      <c r="F199" s="16">
        <v>0</v>
      </c>
      <c r="G199" s="15">
        <v>21615</v>
      </c>
      <c r="H199" s="15">
        <v>2180</v>
      </c>
      <c r="I199" s="16">
        <v>0</v>
      </c>
      <c r="J199" s="15">
        <v>15954</v>
      </c>
      <c r="K199" s="15">
        <f t="shared" si="44"/>
        <v>39749</v>
      </c>
      <c r="L199" s="3">
        <f t="shared" si="45"/>
        <v>-39749</v>
      </c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>
      <c r="A200" s="2">
        <v>1500</v>
      </c>
      <c r="B200" s="2" t="s">
        <v>219</v>
      </c>
      <c r="C200" s="2" t="s">
        <v>220</v>
      </c>
      <c r="D200" s="3">
        <v>1000000</v>
      </c>
      <c r="E200" s="2">
        <v>0</v>
      </c>
      <c r="F200" s="16">
        <v>0</v>
      </c>
      <c r="G200" s="16">
        <v>0</v>
      </c>
      <c r="H200" s="15">
        <v>23040</v>
      </c>
      <c r="I200" s="15">
        <v>29032</v>
      </c>
      <c r="J200" s="16">
        <v>0</v>
      </c>
      <c r="K200" s="15">
        <f t="shared" si="44"/>
        <v>52072</v>
      </c>
      <c r="L200" s="3">
        <f t="shared" si="45"/>
        <v>947928</v>
      </c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>
      <c r="A201" s="2">
        <v>1500</v>
      </c>
      <c r="B201" s="2" t="s">
        <v>221</v>
      </c>
      <c r="C201" s="2" t="s">
        <v>222</v>
      </c>
      <c r="D201" s="3">
        <v>70611</v>
      </c>
      <c r="E201" s="3">
        <v>3746</v>
      </c>
      <c r="F201" s="16">
        <v>0</v>
      </c>
      <c r="G201" s="16">
        <v>0</v>
      </c>
      <c r="H201" s="16"/>
      <c r="I201" s="16"/>
      <c r="J201" s="16"/>
      <c r="K201" s="15">
        <f t="shared" si="44"/>
        <v>3746</v>
      </c>
      <c r="L201" s="3">
        <f t="shared" si="45"/>
        <v>66865</v>
      </c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>
      <c r="A202" s="2">
        <v>1600</v>
      </c>
      <c r="B202" s="2" t="s">
        <v>223</v>
      </c>
      <c r="C202" s="2" t="s">
        <v>224</v>
      </c>
      <c r="D202" s="3">
        <v>95012.78</v>
      </c>
      <c r="E202" s="2">
        <v>0</v>
      </c>
      <c r="F202" s="16">
        <v>0</v>
      </c>
      <c r="G202" s="16">
        <v>0</v>
      </c>
      <c r="H202" s="16"/>
      <c r="I202" s="16"/>
      <c r="J202" s="16"/>
      <c r="K202" s="15">
        <f t="shared" si="44"/>
        <v>0</v>
      </c>
      <c r="L202" s="3">
        <f t="shared" si="45"/>
        <v>95012.78</v>
      </c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>
      <c r="A203" s="24" t="s">
        <v>292</v>
      </c>
      <c r="B203" s="25">
        <v>3000</v>
      </c>
      <c r="C203" s="26" t="s">
        <v>295</v>
      </c>
      <c r="D203" s="30">
        <f>SUM(D204:D205)</f>
        <v>667744.22</v>
      </c>
      <c r="E203" s="30">
        <f t="shared" ref="E203:L203" si="48">SUM(E204:E205)</f>
        <v>131216.09</v>
      </c>
      <c r="F203" s="30">
        <f t="shared" si="48"/>
        <v>2450</v>
      </c>
      <c r="G203" s="30">
        <f t="shared" si="48"/>
        <v>1500</v>
      </c>
      <c r="H203" s="30">
        <f t="shared" si="48"/>
        <v>350100</v>
      </c>
      <c r="I203" s="30">
        <f t="shared" si="48"/>
        <v>0</v>
      </c>
      <c r="J203" s="30">
        <f t="shared" si="48"/>
        <v>1950</v>
      </c>
      <c r="K203" s="30">
        <f t="shared" si="48"/>
        <v>487216.08999999997</v>
      </c>
      <c r="L203" s="30">
        <f t="shared" si="48"/>
        <v>180528.13</v>
      </c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>
      <c r="A204" s="2">
        <v>3100</v>
      </c>
      <c r="B204" s="2" t="s">
        <v>85</v>
      </c>
      <c r="C204" s="2" t="s">
        <v>86</v>
      </c>
      <c r="D204" s="3">
        <v>667744.22</v>
      </c>
      <c r="E204" s="3">
        <v>129986.09</v>
      </c>
      <c r="F204" s="16">
        <v>0</v>
      </c>
      <c r="G204" s="16">
        <v>0</v>
      </c>
      <c r="H204" s="15">
        <v>350000</v>
      </c>
      <c r="I204" s="16">
        <v>0</v>
      </c>
      <c r="J204" s="16">
        <v>0</v>
      </c>
      <c r="K204" s="15">
        <f t="shared" si="44"/>
        <v>479986.08999999997</v>
      </c>
      <c r="L204" s="3">
        <f t="shared" si="45"/>
        <v>187758.13</v>
      </c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>
      <c r="A205" s="2">
        <v>3700</v>
      </c>
      <c r="B205" s="2" t="s">
        <v>125</v>
      </c>
      <c r="C205" s="2" t="s">
        <v>126</v>
      </c>
      <c r="D205" s="2">
        <v>0</v>
      </c>
      <c r="E205" s="3">
        <v>1230</v>
      </c>
      <c r="F205" s="15">
        <v>2450</v>
      </c>
      <c r="G205" s="15">
        <v>1500</v>
      </c>
      <c r="H205" s="16">
        <v>100</v>
      </c>
      <c r="I205" s="16">
        <v>0</v>
      </c>
      <c r="J205" s="15">
        <v>1950</v>
      </c>
      <c r="K205" s="15">
        <f t="shared" si="44"/>
        <v>7230</v>
      </c>
      <c r="L205" s="3">
        <f t="shared" si="45"/>
        <v>-7230</v>
      </c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24">
      <c r="A206" s="24" t="s">
        <v>292</v>
      </c>
      <c r="B206" s="25">
        <v>4000</v>
      </c>
      <c r="C206" s="27" t="s">
        <v>296</v>
      </c>
      <c r="D206" s="30">
        <f>SUM(D207:D208)</f>
        <v>274200</v>
      </c>
      <c r="E206" s="30">
        <f t="shared" ref="E206:L206" si="49">SUM(E207:E208)</f>
        <v>22586.5</v>
      </c>
      <c r="F206" s="30">
        <f t="shared" si="49"/>
        <v>22586.5</v>
      </c>
      <c r="G206" s="30">
        <f t="shared" si="49"/>
        <v>22096.5</v>
      </c>
      <c r="H206" s="30">
        <f t="shared" si="49"/>
        <v>21966.5</v>
      </c>
      <c r="I206" s="30">
        <f t="shared" si="49"/>
        <v>291586.5</v>
      </c>
      <c r="J206" s="30">
        <f t="shared" si="49"/>
        <v>21656.5</v>
      </c>
      <c r="K206" s="30">
        <f t="shared" si="49"/>
        <v>402479</v>
      </c>
      <c r="L206" s="30">
        <f t="shared" si="49"/>
        <v>-128279</v>
      </c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>
      <c r="A207" s="2">
        <v>4200</v>
      </c>
      <c r="B207" s="2" t="s">
        <v>225</v>
      </c>
      <c r="C207" s="2" t="s">
        <v>226</v>
      </c>
      <c r="D207" s="3">
        <v>274200</v>
      </c>
      <c r="E207" s="3">
        <v>22586.5</v>
      </c>
      <c r="F207" s="15">
        <v>22586.5</v>
      </c>
      <c r="G207" s="15">
        <v>22096.5</v>
      </c>
      <c r="H207" s="15">
        <v>21966.5</v>
      </c>
      <c r="I207" s="15">
        <v>21586.5</v>
      </c>
      <c r="J207" s="15">
        <v>21656.5</v>
      </c>
      <c r="K207" s="15">
        <f t="shared" ref="K207" si="50">SUM(E207:J207)</f>
        <v>132479</v>
      </c>
      <c r="L207" s="3">
        <f t="shared" ref="L207" si="51">D207-K207</f>
        <v>141721</v>
      </c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>
      <c r="A208" s="2">
        <v>4100</v>
      </c>
      <c r="B208" s="2" t="s">
        <v>283</v>
      </c>
      <c r="C208" s="2" t="s">
        <v>10</v>
      </c>
      <c r="D208" s="3">
        <v>0</v>
      </c>
      <c r="E208" s="3">
        <v>0</v>
      </c>
      <c r="F208" s="15">
        <v>0</v>
      </c>
      <c r="G208" s="15">
        <v>0</v>
      </c>
      <c r="H208" s="15">
        <v>0</v>
      </c>
      <c r="I208" s="15">
        <v>270000</v>
      </c>
      <c r="J208" s="15">
        <v>0</v>
      </c>
      <c r="K208" s="15">
        <f t="shared" si="44"/>
        <v>270000</v>
      </c>
      <c r="L208" s="3">
        <f t="shared" si="45"/>
        <v>-270000</v>
      </c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>
      <c r="A209" s="2" t="s">
        <v>169</v>
      </c>
      <c r="B209" s="2" t="s">
        <v>169</v>
      </c>
      <c r="C209" s="2" t="s">
        <v>227</v>
      </c>
      <c r="D209" s="30">
        <f>D194+D203+D206</f>
        <v>20197298</v>
      </c>
      <c r="E209" s="30">
        <f t="shared" ref="E209:L209" si="52">E194+E203+E206</f>
        <v>1419891.59</v>
      </c>
      <c r="F209" s="30">
        <f t="shared" si="52"/>
        <v>1291079.5</v>
      </c>
      <c r="G209" s="30">
        <f t="shared" si="52"/>
        <v>1279275.5</v>
      </c>
      <c r="H209" s="30">
        <f t="shared" si="52"/>
        <v>1618016.5</v>
      </c>
      <c r="I209" s="30">
        <f t="shared" si="52"/>
        <v>1631366.5</v>
      </c>
      <c r="J209" s="30">
        <f t="shared" si="52"/>
        <v>1402367.5</v>
      </c>
      <c r="K209" s="30">
        <f t="shared" si="52"/>
        <v>8641997.0899999999</v>
      </c>
      <c r="L209" s="30">
        <f t="shared" si="52"/>
        <v>11555300.91</v>
      </c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>
      <c r="D214" s="4" t="s">
        <v>228</v>
      </c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24">
      <c r="B216" s="5" t="s">
        <v>14</v>
      </c>
      <c r="C216" s="5" t="s">
        <v>15</v>
      </c>
      <c r="D216" s="6" t="s">
        <v>16</v>
      </c>
      <c r="E216" s="5" t="s">
        <v>0</v>
      </c>
      <c r="F216" s="5" t="s">
        <v>1</v>
      </c>
      <c r="G216" s="5" t="s">
        <v>2</v>
      </c>
      <c r="H216" s="5" t="s">
        <v>3</v>
      </c>
      <c r="I216" s="5" t="s">
        <v>4</v>
      </c>
      <c r="J216" s="5" t="s">
        <v>5</v>
      </c>
      <c r="K216" s="5" t="s">
        <v>17</v>
      </c>
      <c r="L216" s="6" t="s">
        <v>18</v>
      </c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>
      <c r="A217" s="24" t="s">
        <v>292</v>
      </c>
      <c r="B217" s="25">
        <v>2000</v>
      </c>
      <c r="C217" s="26" t="s">
        <v>294</v>
      </c>
      <c r="D217" s="31">
        <f>SUM(D218:D219)</f>
        <v>45000</v>
      </c>
      <c r="E217" s="31">
        <f t="shared" ref="E217:L217" si="53">SUM(E218:E219)</f>
        <v>0</v>
      </c>
      <c r="F217" s="31">
        <f t="shared" si="53"/>
        <v>0</v>
      </c>
      <c r="G217" s="31">
        <f t="shared" si="53"/>
        <v>0</v>
      </c>
      <c r="H217" s="31">
        <f t="shared" si="53"/>
        <v>0</v>
      </c>
      <c r="I217" s="31">
        <f t="shared" si="53"/>
        <v>0</v>
      </c>
      <c r="J217" s="31">
        <f t="shared" si="53"/>
        <v>0</v>
      </c>
      <c r="K217" s="31">
        <f t="shared" si="53"/>
        <v>0</v>
      </c>
      <c r="L217" s="31">
        <f t="shared" si="53"/>
        <v>45000</v>
      </c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>
      <c r="A218" s="2">
        <v>2100</v>
      </c>
      <c r="B218" s="2" t="s">
        <v>25</v>
      </c>
      <c r="C218" s="2" t="s">
        <v>197</v>
      </c>
      <c r="D218" s="3">
        <v>20000</v>
      </c>
      <c r="E218">
        <v>0</v>
      </c>
      <c r="F218">
        <v>0</v>
      </c>
      <c r="G218">
        <v>0</v>
      </c>
      <c r="H218" s="3">
        <v>0</v>
      </c>
      <c r="I218" s="3">
        <v>0</v>
      </c>
      <c r="J218" s="3">
        <v>0</v>
      </c>
      <c r="K218" s="2">
        <f>SUM(E218:J218)</f>
        <v>0</v>
      </c>
      <c r="L218" s="3">
        <f>D218-K218</f>
        <v>20000</v>
      </c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>
      <c r="A219" s="2">
        <v>2100</v>
      </c>
      <c r="B219" s="2" t="s">
        <v>27</v>
      </c>
      <c r="C219" s="2" t="s">
        <v>199</v>
      </c>
      <c r="D219" s="3">
        <v>25000</v>
      </c>
      <c r="E219">
        <v>0</v>
      </c>
      <c r="F219">
        <v>0</v>
      </c>
      <c r="G219">
        <v>0</v>
      </c>
      <c r="H219" s="3">
        <v>0</v>
      </c>
      <c r="I219" s="3">
        <v>0</v>
      </c>
      <c r="J219" s="3">
        <v>0</v>
      </c>
      <c r="K219" s="2">
        <f t="shared" ref="K219:K223" si="54">SUM(E219:J219)</f>
        <v>0</v>
      </c>
      <c r="L219" s="3">
        <f t="shared" ref="L219:L223" si="55">D219-K219</f>
        <v>25000</v>
      </c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>
      <c r="A220" s="24" t="s">
        <v>292</v>
      </c>
      <c r="B220" s="25">
        <v>3000</v>
      </c>
      <c r="C220" s="26" t="s">
        <v>295</v>
      </c>
      <c r="D220" s="30">
        <f>+D221</f>
        <v>114658</v>
      </c>
      <c r="E220" s="30">
        <f t="shared" ref="E220:L220" si="56">+E221</f>
        <v>0</v>
      </c>
      <c r="F220" s="30">
        <f t="shared" si="56"/>
        <v>0</v>
      </c>
      <c r="G220" s="30">
        <f t="shared" si="56"/>
        <v>0</v>
      </c>
      <c r="H220" s="30">
        <f t="shared" si="56"/>
        <v>0</v>
      </c>
      <c r="I220" s="30">
        <f t="shared" si="56"/>
        <v>39679.14</v>
      </c>
      <c r="J220" s="30">
        <f t="shared" si="56"/>
        <v>0</v>
      </c>
      <c r="K220" s="30">
        <f t="shared" si="56"/>
        <v>39679.14</v>
      </c>
      <c r="L220" s="30">
        <f t="shared" si="56"/>
        <v>74978.86</v>
      </c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>
      <c r="A221" s="2">
        <v>3100</v>
      </c>
      <c r="B221" s="2" t="s">
        <v>85</v>
      </c>
      <c r="C221" s="2" t="s">
        <v>201</v>
      </c>
      <c r="D221" s="3">
        <v>114658</v>
      </c>
      <c r="E221">
        <v>0</v>
      </c>
      <c r="F221">
        <v>0</v>
      </c>
      <c r="G221">
        <v>0</v>
      </c>
      <c r="H221" s="3">
        <v>0</v>
      </c>
      <c r="I221" s="3">
        <v>39679.14</v>
      </c>
      <c r="J221" s="3">
        <v>0</v>
      </c>
      <c r="K221" s="2">
        <f t="shared" si="54"/>
        <v>39679.14</v>
      </c>
      <c r="L221" s="3">
        <f t="shared" ref="L221" si="57">D221-K221</f>
        <v>74978.86</v>
      </c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24">
      <c r="A222" s="24" t="s">
        <v>292</v>
      </c>
      <c r="B222" s="25">
        <v>4000</v>
      </c>
      <c r="C222" s="27" t="s">
        <v>296</v>
      </c>
      <c r="D222" s="30">
        <f>+D223</f>
        <v>0</v>
      </c>
      <c r="E222" s="30">
        <f t="shared" ref="E222:L222" si="58">+E223</f>
        <v>0</v>
      </c>
      <c r="F222" s="30">
        <f t="shared" si="58"/>
        <v>0</v>
      </c>
      <c r="G222" s="30">
        <f t="shared" si="58"/>
        <v>0</v>
      </c>
      <c r="H222" s="30">
        <f t="shared" si="58"/>
        <v>0</v>
      </c>
      <c r="I222" s="30">
        <f t="shared" si="58"/>
        <v>0</v>
      </c>
      <c r="J222" s="30">
        <f t="shared" si="58"/>
        <v>16240</v>
      </c>
      <c r="K222" s="30">
        <f t="shared" si="58"/>
        <v>16240</v>
      </c>
      <c r="L222" s="30">
        <f t="shared" si="58"/>
        <v>-16240</v>
      </c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>
      <c r="A223" s="2">
        <v>4100</v>
      </c>
      <c r="B223" s="2" t="s">
        <v>283</v>
      </c>
      <c r="C223" s="2" t="s">
        <v>10</v>
      </c>
      <c r="D223" s="3">
        <v>0</v>
      </c>
      <c r="E223">
        <v>0</v>
      </c>
      <c r="F223">
        <v>0</v>
      </c>
      <c r="G223">
        <v>0</v>
      </c>
      <c r="H223" s="3">
        <v>0</v>
      </c>
      <c r="I223" s="3">
        <v>0</v>
      </c>
      <c r="J223" s="3">
        <v>16240</v>
      </c>
      <c r="K223" s="2">
        <f t="shared" si="54"/>
        <v>16240</v>
      </c>
      <c r="L223" s="3">
        <f t="shared" si="55"/>
        <v>-16240</v>
      </c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>
      <c r="B224" s="2"/>
      <c r="C224" s="2"/>
      <c r="D224" s="30">
        <f>D217+D220+D222</f>
        <v>159658</v>
      </c>
      <c r="E224" s="30">
        <f t="shared" ref="E224:L224" si="59">E217+E220+E222</f>
        <v>0</v>
      </c>
      <c r="F224" s="30">
        <f t="shared" si="59"/>
        <v>0</v>
      </c>
      <c r="G224" s="30">
        <f t="shared" si="59"/>
        <v>0</v>
      </c>
      <c r="H224" s="30">
        <f t="shared" si="59"/>
        <v>0</v>
      </c>
      <c r="I224" s="30">
        <f t="shared" si="59"/>
        <v>39679.14</v>
      </c>
      <c r="J224" s="30">
        <f t="shared" si="59"/>
        <v>16240</v>
      </c>
      <c r="K224" s="30">
        <f t="shared" si="59"/>
        <v>55919.14</v>
      </c>
      <c r="L224" s="30">
        <f t="shared" si="59"/>
        <v>103738.86</v>
      </c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>
      <c r="A229" s="2"/>
      <c r="B229" s="2"/>
      <c r="C229" s="2"/>
      <c r="D229" s="4" t="s">
        <v>229</v>
      </c>
      <c r="E229" s="9"/>
      <c r="F229" s="9"/>
      <c r="G229" s="9"/>
      <c r="H229" s="9"/>
      <c r="I229" s="9"/>
      <c r="J229" s="9"/>
      <c r="K229" s="9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>
      <c r="A230" s="2"/>
      <c r="B230" s="2"/>
      <c r="C230" s="2"/>
      <c r="D230" s="9"/>
      <c r="E230" s="9"/>
      <c r="F230" s="9"/>
      <c r="G230" s="9"/>
      <c r="H230" s="9"/>
      <c r="I230" s="9"/>
      <c r="J230" s="9"/>
      <c r="K230" s="9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24">
      <c r="A231" s="2"/>
      <c r="B231" s="5" t="s">
        <v>14</v>
      </c>
      <c r="C231" s="5" t="s">
        <v>15</v>
      </c>
      <c r="D231" s="6" t="s">
        <v>16</v>
      </c>
      <c r="E231" s="5" t="s">
        <v>0</v>
      </c>
      <c r="F231" s="5" t="s">
        <v>1</v>
      </c>
      <c r="G231" s="5" t="s">
        <v>2</v>
      </c>
      <c r="H231" s="5" t="s">
        <v>3</v>
      </c>
      <c r="I231" s="5" t="s">
        <v>4</v>
      </c>
      <c r="J231" s="5" t="s">
        <v>5</v>
      </c>
      <c r="K231" s="5" t="s">
        <v>17</v>
      </c>
      <c r="L231" s="6" t="s">
        <v>18</v>
      </c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>
      <c r="A232" s="24" t="s">
        <v>292</v>
      </c>
      <c r="B232" s="25">
        <v>1000</v>
      </c>
      <c r="C232" s="26" t="s">
        <v>293</v>
      </c>
      <c r="D232" s="31">
        <f>SUM(D233:D235)</f>
        <v>1073000</v>
      </c>
      <c r="E232" s="31">
        <f t="shared" ref="E232:L232" si="60">SUM(E233:E235)</f>
        <v>0</v>
      </c>
      <c r="F232" s="31">
        <f t="shared" si="60"/>
        <v>0</v>
      </c>
      <c r="G232" s="31">
        <f t="shared" si="60"/>
        <v>10824</v>
      </c>
      <c r="H232" s="31">
        <f t="shared" si="60"/>
        <v>0</v>
      </c>
      <c r="I232" s="31">
        <f t="shared" si="60"/>
        <v>0</v>
      </c>
      <c r="J232" s="31">
        <f t="shared" si="60"/>
        <v>0</v>
      </c>
      <c r="K232" s="31">
        <f t="shared" si="60"/>
        <v>10824</v>
      </c>
      <c r="L232" s="31">
        <f t="shared" si="60"/>
        <v>1062176</v>
      </c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>
      <c r="A233" s="2">
        <v>1500</v>
      </c>
      <c r="B233" s="2" t="s">
        <v>219</v>
      </c>
      <c r="C233" s="2" t="s">
        <v>220</v>
      </c>
      <c r="D233" s="10">
        <v>680000</v>
      </c>
      <c r="E233" s="9">
        <v>0</v>
      </c>
      <c r="F233" s="9">
        <v>0</v>
      </c>
      <c r="G233" s="10">
        <v>10824</v>
      </c>
      <c r="H233" s="10">
        <v>0</v>
      </c>
      <c r="I233" s="10">
        <v>0</v>
      </c>
      <c r="J233" s="10">
        <v>0</v>
      </c>
      <c r="K233" s="10">
        <f>SUM(E233:J233)</f>
        <v>10824</v>
      </c>
      <c r="L233" s="3">
        <f>D233-K233</f>
        <v>669176</v>
      </c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>
      <c r="A234" s="2">
        <v>1600</v>
      </c>
      <c r="B234" s="2" t="s">
        <v>223</v>
      </c>
      <c r="C234" s="2" t="s">
        <v>224</v>
      </c>
      <c r="D234" s="10">
        <v>65000</v>
      </c>
      <c r="E234" s="9">
        <v>0</v>
      </c>
      <c r="F234" s="9">
        <v>0</v>
      </c>
      <c r="G234" s="9">
        <v>0</v>
      </c>
      <c r="H234" s="9"/>
      <c r="I234" s="9"/>
      <c r="J234" s="9"/>
      <c r="K234" s="10">
        <f t="shared" ref="K234:K293" si="61">SUM(E234:J234)</f>
        <v>0</v>
      </c>
      <c r="L234" s="3">
        <f t="shared" ref="L234:L293" si="62">D234-K234</f>
        <v>65000</v>
      </c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>
      <c r="A235" s="2">
        <v>1700</v>
      </c>
      <c r="B235" s="2" t="s">
        <v>23</v>
      </c>
      <c r="C235" s="2" t="s">
        <v>24</v>
      </c>
      <c r="D235" s="10">
        <v>328000</v>
      </c>
      <c r="E235" s="9">
        <v>0</v>
      </c>
      <c r="F235" s="9">
        <v>0</v>
      </c>
      <c r="G235" s="9">
        <v>0</v>
      </c>
      <c r="H235" s="9"/>
      <c r="I235" s="9"/>
      <c r="J235" s="9"/>
      <c r="K235" s="10">
        <f t="shared" si="61"/>
        <v>0</v>
      </c>
      <c r="L235" s="3">
        <f t="shared" si="62"/>
        <v>328000</v>
      </c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>
      <c r="A236" s="24" t="s">
        <v>292</v>
      </c>
      <c r="B236" s="25">
        <v>2000</v>
      </c>
      <c r="C236" s="26" t="s">
        <v>294</v>
      </c>
      <c r="D236" s="32">
        <f>SUM(D237:D266)</f>
        <v>2646272.66</v>
      </c>
      <c r="E236" s="32">
        <f t="shared" ref="E236:L236" si="63">SUM(E237:E266)</f>
        <v>0</v>
      </c>
      <c r="F236" s="32">
        <f t="shared" si="63"/>
        <v>462094.57</v>
      </c>
      <c r="G236" s="32">
        <f t="shared" si="63"/>
        <v>303549.52</v>
      </c>
      <c r="H236" s="32">
        <f t="shared" si="63"/>
        <v>323152.14999999997</v>
      </c>
      <c r="I236" s="32">
        <f t="shared" si="63"/>
        <v>175019.15000000002</v>
      </c>
      <c r="J236" s="32">
        <f t="shared" si="63"/>
        <v>244832.1</v>
      </c>
      <c r="K236" s="32">
        <f t="shared" si="63"/>
        <v>1508647.49</v>
      </c>
      <c r="L236" s="32">
        <f t="shared" si="63"/>
        <v>1137625.17</v>
      </c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>
      <c r="A237" s="2">
        <v>2100</v>
      </c>
      <c r="B237" s="2" t="s">
        <v>25</v>
      </c>
      <c r="C237" s="2" t="s">
        <v>26</v>
      </c>
      <c r="D237" s="10">
        <v>240482</v>
      </c>
      <c r="E237" s="9">
        <v>0</v>
      </c>
      <c r="F237" s="10">
        <v>32486.71</v>
      </c>
      <c r="G237" s="9">
        <v>780.93</v>
      </c>
      <c r="H237" s="9">
        <v>0</v>
      </c>
      <c r="I237" s="9">
        <v>0</v>
      </c>
      <c r="J237" s="9">
        <v>0</v>
      </c>
      <c r="K237" s="10">
        <f t="shared" si="61"/>
        <v>33267.64</v>
      </c>
      <c r="L237" s="3">
        <f t="shared" si="62"/>
        <v>207214.36</v>
      </c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>
      <c r="A238" s="2">
        <v>2100</v>
      </c>
      <c r="B238" s="2" t="s">
        <v>27</v>
      </c>
      <c r="C238" s="2" t="s">
        <v>28</v>
      </c>
      <c r="D238" s="10">
        <v>58500</v>
      </c>
      <c r="E238" s="9">
        <v>0</v>
      </c>
      <c r="F238" s="9">
        <v>0</v>
      </c>
      <c r="G238" s="10">
        <v>6728</v>
      </c>
      <c r="H238" s="10">
        <v>0</v>
      </c>
      <c r="I238" s="10">
        <v>0</v>
      </c>
      <c r="J238" s="10">
        <v>0</v>
      </c>
      <c r="K238" s="10">
        <f t="shared" si="61"/>
        <v>6728</v>
      </c>
      <c r="L238" s="3">
        <f t="shared" si="62"/>
        <v>51772</v>
      </c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>
      <c r="A239" s="2">
        <v>2100</v>
      </c>
      <c r="B239" s="2" t="s">
        <v>31</v>
      </c>
      <c r="C239" s="2" t="s">
        <v>32</v>
      </c>
      <c r="D239" s="10">
        <v>30000</v>
      </c>
      <c r="E239" s="9">
        <v>0</v>
      </c>
      <c r="F239" s="19">
        <v>0</v>
      </c>
      <c r="G239" s="19">
        <v>0</v>
      </c>
      <c r="H239" s="19"/>
      <c r="I239" s="19"/>
      <c r="J239" s="19"/>
      <c r="K239" s="20">
        <f t="shared" si="61"/>
        <v>0</v>
      </c>
      <c r="L239" s="3">
        <f t="shared" si="62"/>
        <v>30000</v>
      </c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>
      <c r="A240" s="2">
        <v>2100</v>
      </c>
      <c r="B240" s="2" t="s">
        <v>33</v>
      </c>
      <c r="C240" s="2" t="s">
        <v>34</v>
      </c>
      <c r="D240" s="10">
        <v>40000</v>
      </c>
      <c r="E240" s="9">
        <v>0</v>
      </c>
      <c r="F240" s="20">
        <v>7516.8</v>
      </c>
      <c r="G240" s="20">
        <v>1508</v>
      </c>
      <c r="H240" s="17">
        <v>5660.8</v>
      </c>
      <c r="I240" s="17">
        <v>5501.88</v>
      </c>
      <c r="J240" s="18">
        <v>0</v>
      </c>
      <c r="K240" s="20">
        <f t="shared" si="61"/>
        <v>20187.48</v>
      </c>
      <c r="L240" s="3">
        <f t="shared" si="62"/>
        <v>19812.52</v>
      </c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>
      <c r="A241" s="2">
        <v>2100</v>
      </c>
      <c r="B241" s="2" t="s">
        <v>35</v>
      </c>
      <c r="C241" s="2" t="s">
        <v>36</v>
      </c>
      <c r="D241" s="10">
        <v>52000</v>
      </c>
      <c r="E241" s="9">
        <v>0</v>
      </c>
      <c r="F241" s="19">
        <v>908.4</v>
      </c>
      <c r="G241" s="20">
        <v>8674.6299999999992</v>
      </c>
      <c r="H241" s="17">
        <v>43419.6</v>
      </c>
      <c r="I241" s="18">
        <v>0</v>
      </c>
      <c r="J241" s="18">
        <v>0</v>
      </c>
      <c r="K241" s="20">
        <f t="shared" si="61"/>
        <v>53002.63</v>
      </c>
      <c r="L241" s="3">
        <f t="shared" si="62"/>
        <v>-1002.6299999999974</v>
      </c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>
      <c r="A242" s="2">
        <v>2100</v>
      </c>
      <c r="B242" s="2" t="s">
        <v>230</v>
      </c>
      <c r="C242" s="2" t="s">
        <v>231</v>
      </c>
      <c r="D242" s="10">
        <v>5000</v>
      </c>
      <c r="E242" s="9">
        <v>0</v>
      </c>
      <c r="F242" s="19">
        <v>0</v>
      </c>
      <c r="G242" s="19">
        <v>0</v>
      </c>
      <c r="H242" s="19"/>
      <c r="I242" s="19"/>
      <c r="J242" s="19"/>
      <c r="K242" s="20">
        <f t="shared" si="61"/>
        <v>0</v>
      </c>
      <c r="L242" s="3">
        <f t="shared" si="62"/>
        <v>5000</v>
      </c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>
      <c r="A243" s="2">
        <v>2100</v>
      </c>
      <c r="B243" s="2" t="s">
        <v>37</v>
      </c>
      <c r="C243" s="2" t="s">
        <v>38</v>
      </c>
      <c r="D243" s="10">
        <v>78000</v>
      </c>
      <c r="E243" s="9">
        <v>0</v>
      </c>
      <c r="F243" s="19">
        <v>0</v>
      </c>
      <c r="G243" s="19">
        <v>0</v>
      </c>
      <c r="H243" s="19"/>
      <c r="I243" s="19"/>
      <c r="J243" s="19"/>
      <c r="K243" s="20">
        <f t="shared" si="61"/>
        <v>0</v>
      </c>
      <c r="L243" s="3">
        <f t="shared" si="62"/>
        <v>78000</v>
      </c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>
      <c r="A244" s="2">
        <v>2200</v>
      </c>
      <c r="B244" s="2" t="s">
        <v>39</v>
      </c>
      <c r="C244" s="2" t="s">
        <v>40</v>
      </c>
      <c r="D244" s="10">
        <v>60000</v>
      </c>
      <c r="E244" s="9">
        <v>0</v>
      </c>
      <c r="F244" s="19">
        <v>0</v>
      </c>
      <c r="G244" s="20">
        <v>19717.2</v>
      </c>
      <c r="H244" s="20"/>
      <c r="I244" s="20"/>
      <c r="J244" s="20"/>
      <c r="K244" s="20">
        <f t="shared" si="61"/>
        <v>19717.2</v>
      </c>
      <c r="L244" s="3">
        <f t="shared" si="62"/>
        <v>40282.800000000003</v>
      </c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>
      <c r="A245" s="2">
        <v>2200</v>
      </c>
      <c r="B245" s="2" t="s">
        <v>41</v>
      </c>
      <c r="C245" s="2" t="s">
        <v>42</v>
      </c>
      <c r="D245" s="10">
        <v>2000</v>
      </c>
      <c r="E245" s="9">
        <v>0</v>
      </c>
      <c r="F245" s="19">
        <v>0</v>
      </c>
      <c r="G245" s="19">
        <v>0</v>
      </c>
      <c r="H245" s="19"/>
      <c r="I245" s="19"/>
      <c r="J245" s="19"/>
      <c r="K245" s="20">
        <f t="shared" si="61"/>
        <v>0</v>
      </c>
      <c r="L245" s="3">
        <f t="shared" si="62"/>
        <v>2000</v>
      </c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>
      <c r="A246" s="2">
        <v>2400</v>
      </c>
      <c r="B246" s="2" t="s">
        <v>47</v>
      </c>
      <c r="C246" s="2" t="s">
        <v>48</v>
      </c>
      <c r="D246" s="10">
        <v>350000</v>
      </c>
      <c r="E246" s="9">
        <v>0</v>
      </c>
      <c r="F246" s="19">
        <v>0</v>
      </c>
      <c r="G246" s="20">
        <v>3908.98</v>
      </c>
      <c r="H246" s="18">
        <v>597.02</v>
      </c>
      <c r="I246" s="18">
        <v>290</v>
      </c>
      <c r="J246" s="18">
        <v>0</v>
      </c>
      <c r="K246" s="20">
        <f t="shared" si="61"/>
        <v>4796</v>
      </c>
      <c r="L246" s="3">
        <f t="shared" si="62"/>
        <v>345204</v>
      </c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>
      <c r="A247" s="2">
        <v>2400</v>
      </c>
      <c r="B247" s="2" t="s">
        <v>49</v>
      </c>
      <c r="C247" s="2" t="s">
        <v>50</v>
      </c>
      <c r="D247" s="10">
        <v>45000</v>
      </c>
      <c r="E247" s="9">
        <v>0</v>
      </c>
      <c r="F247" s="19">
        <v>0</v>
      </c>
      <c r="G247" s="19">
        <v>0</v>
      </c>
      <c r="H247" s="19"/>
      <c r="I247" s="19"/>
      <c r="J247" s="19"/>
      <c r="K247" s="20">
        <f t="shared" si="61"/>
        <v>0</v>
      </c>
      <c r="L247" s="3">
        <f t="shared" si="62"/>
        <v>45000</v>
      </c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>
      <c r="A248" s="2">
        <v>2400</v>
      </c>
      <c r="B248" s="2" t="s">
        <v>51</v>
      </c>
      <c r="C248" s="2" t="s">
        <v>52</v>
      </c>
      <c r="D248" s="10">
        <v>30000</v>
      </c>
      <c r="E248" s="9">
        <v>0</v>
      </c>
      <c r="F248" s="19">
        <v>0</v>
      </c>
      <c r="G248" s="19">
        <v>0</v>
      </c>
      <c r="H248" s="19"/>
      <c r="I248" s="19"/>
      <c r="J248" s="19"/>
      <c r="K248" s="20">
        <f t="shared" si="61"/>
        <v>0</v>
      </c>
      <c r="L248" s="3">
        <f t="shared" si="62"/>
        <v>30000</v>
      </c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>
      <c r="A249" s="2">
        <v>2400</v>
      </c>
      <c r="B249" s="2" t="s">
        <v>53</v>
      </c>
      <c r="C249" s="2" t="s">
        <v>54</v>
      </c>
      <c r="D249" s="10">
        <v>28000</v>
      </c>
      <c r="E249" s="9">
        <v>0</v>
      </c>
      <c r="F249" s="19">
        <v>0</v>
      </c>
      <c r="G249" s="19">
        <v>0</v>
      </c>
      <c r="H249" s="19"/>
      <c r="I249" s="19"/>
      <c r="J249" s="19"/>
      <c r="K249" s="20">
        <f t="shared" si="61"/>
        <v>0</v>
      </c>
      <c r="L249" s="3">
        <f t="shared" si="62"/>
        <v>28000</v>
      </c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>
      <c r="A250" s="2">
        <v>2400</v>
      </c>
      <c r="B250" s="2" t="s">
        <v>55</v>
      </c>
      <c r="C250" s="2" t="s">
        <v>56</v>
      </c>
      <c r="D250" s="10">
        <v>55000</v>
      </c>
      <c r="E250" s="9">
        <v>0</v>
      </c>
      <c r="F250" s="19">
        <v>0</v>
      </c>
      <c r="G250" s="20">
        <v>31900</v>
      </c>
      <c r="H250" s="17">
        <v>16593.29</v>
      </c>
      <c r="I250" s="18">
        <v>0</v>
      </c>
      <c r="J250" s="17">
        <v>5377.76</v>
      </c>
      <c r="K250" s="20">
        <f t="shared" si="61"/>
        <v>53871.05</v>
      </c>
      <c r="L250" s="3">
        <f t="shared" si="62"/>
        <v>1128.9499999999971</v>
      </c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>
      <c r="A251" s="2">
        <v>2400</v>
      </c>
      <c r="B251" s="2" t="s">
        <v>57</v>
      </c>
      <c r="C251" s="2" t="s">
        <v>58</v>
      </c>
      <c r="D251" s="10">
        <v>35000</v>
      </c>
      <c r="E251" s="9">
        <v>0</v>
      </c>
      <c r="F251" s="19">
        <v>0</v>
      </c>
      <c r="G251" s="19">
        <v>0</v>
      </c>
      <c r="H251" s="19"/>
      <c r="I251" s="19"/>
      <c r="J251" s="17">
        <v>3100.22</v>
      </c>
      <c r="K251" s="20">
        <f t="shared" si="61"/>
        <v>3100.22</v>
      </c>
      <c r="L251" s="3">
        <f t="shared" si="62"/>
        <v>31899.78</v>
      </c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>
      <c r="A252" s="2">
        <v>2400</v>
      </c>
      <c r="B252" s="2" t="s">
        <v>59</v>
      </c>
      <c r="C252" s="2" t="s">
        <v>60</v>
      </c>
      <c r="D252" s="10">
        <v>50000</v>
      </c>
      <c r="E252" s="9">
        <v>0</v>
      </c>
      <c r="F252" s="19">
        <v>0</v>
      </c>
      <c r="G252" s="19">
        <v>0</v>
      </c>
      <c r="H252" s="19"/>
      <c r="I252" s="19"/>
      <c r="J252" s="19"/>
      <c r="K252" s="20">
        <f t="shared" si="61"/>
        <v>0</v>
      </c>
      <c r="L252" s="3">
        <f t="shared" si="62"/>
        <v>50000</v>
      </c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>
      <c r="A253" s="2">
        <v>2400</v>
      </c>
      <c r="B253" s="2" t="s">
        <v>61</v>
      </c>
      <c r="C253" s="2" t="s">
        <v>62</v>
      </c>
      <c r="D253" s="10">
        <v>75000</v>
      </c>
      <c r="E253" s="9">
        <v>0</v>
      </c>
      <c r="F253" s="20">
        <v>36182.93</v>
      </c>
      <c r="G253" s="20">
        <v>81724.710000000006</v>
      </c>
      <c r="H253" s="17">
        <v>146261.37</v>
      </c>
      <c r="I253" s="17">
        <v>51547.91</v>
      </c>
      <c r="J253" s="17">
        <v>206996.85</v>
      </c>
      <c r="K253" s="20">
        <f t="shared" si="61"/>
        <v>522713.77</v>
      </c>
      <c r="L253" s="3">
        <f t="shared" si="62"/>
        <v>-447713.77</v>
      </c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>
      <c r="A254" s="2">
        <v>2500</v>
      </c>
      <c r="B254" s="2" t="s">
        <v>63</v>
      </c>
      <c r="C254" s="2" t="s">
        <v>64</v>
      </c>
      <c r="D254" s="10">
        <v>12000</v>
      </c>
      <c r="E254" s="9">
        <v>0</v>
      </c>
      <c r="F254" s="19">
        <v>0</v>
      </c>
      <c r="G254" s="19">
        <v>0</v>
      </c>
      <c r="H254" s="19"/>
      <c r="I254" s="19"/>
      <c r="J254" s="19"/>
      <c r="K254" s="20">
        <f t="shared" si="61"/>
        <v>0</v>
      </c>
      <c r="L254" s="3">
        <f t="shared" si="62"/>
        <v>12000</v>
      </c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>
      <c r="A255" s="2">
        <v>2500</v>
      </c>
      <c r="B255" s="2" t="s">
        <v>232</v>
      </c>
      <c r="C255" s="2" t="s">
        <v>233</v>
      </c>
      <c r="D255" s="10">
        <v>10000</v>
      </c>
      <c r="E255" s="9">
        <v>0</v>
      </c>
      <c r="F255" s="19">
        <v>0</v>
      </c>
      <c r="G255" s="19">
        <v>0</v>
      </c>
      <c r="H255" s="19"/>
      <c r="I255" s="19"/>
      <c r="J255" s="19"/>
      <c r="K255" s="20">
        <f t="shared" si="61"/>
        <v>0</v>
      </c>
      <c r="L255" s="3">
        <f t="shared" si="62"/>
        <v>10000</v>
      </c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>
      <c r="A256" s="2">
        <v>2500</v>
      </c>
      <c r="B256" s="2" t="s">
        <v>65</v>
      </c>
      <c r="C256" s="2" t="s">
        <v>66</v>
      </c>
      <c r="D256" s="10">
        <v>90000</v>
      </c>
      <c r="E256" s="9">
        <v>0</v>
      </c>
      <c r="F256" s="19">
        <v>0</v>
      </c>
      <c r="G256" s="19">
        <v>0</v>
      </c>
      <c r="H256" s="19"/>
      <c r="I256" s="19"/>
      <c r="J256" s="19"/>
      <c r="K256" s="20">
        <f t="shared" si="61"/>
        <v>0</v>
      </c>
      <c r="L256" s="3">
        <f t="shared" si="62"/>
        <v>90000</v>
      </c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>
      <c r="A257" s="2">
        <v>2500</v>
      </c>
      <c r="B257" s="2" t="s">
        <v>234</v>
      </c>
      <c r="C257" s="2" t="s">
        <v>235</v>
      </c>
      <c r="D257" s="10">
        <v>15000</v>
      </c>
      <c r="E257" s="9">
        <v>0</v>
      </c>
      <c r="F257" s="19">
        <v>0</v>
      </c>
      <c r="G257" s="19">
        <v>0</v>
      </c>
      <c r="H257" s="19"/>
      <c r="I257" s="19"/>
      <c r="J257" s="19"/>
      <c r="K257" s="20">
        <f t="shared" si="61"/>
        <v>0</v>
      </c>
      <c r="L257" s="3">
        <f t="shared" si="62"/>
        <v>15000</v>
      </c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>
      <c r="A258" s="2">
        <v>2600</v>
      </c>
      <c r="B258" s="2" t="s">
        <v>67</v>
      </c>
      <c r="C258" s="2" t="s">
        <v>68</v>
      </c>
      <c r="D258" s="10">
        <v>990310.66</v>
      </c>
      <c r="E258" s="9">
        <v>0</v>
      </c>
      <c r="F258" s="20">
        <v>366489.05</v>
      </c>
      <c r="G258" s="20">
        <v>138163.07</v>
      </c>
      <c r="H258" s="17">
        <v>89531.35</v>
      </c>
      <c r="I258" s="17">
        <v>102688.62</v>
      </c>
      <c r="J258" s="18">
        <v>0</v>
      </c>
      <c r="K258" s="20">
        <f t="shared" si="61"/>
        <v>696872.09</v>
      </c>
      <c r="L258" s="3">
        <f t="shared" si="62"/>
        <v>293438.57000000007</v>
      </c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>
      <c r="A259" s="2">
        <v>2700</v>
      </c>
      <c r="B259" s="2" t="s">
        <v>69</v>
      </c>
      <c r="C259" s="2" t="s">
        <v>70</v>
      </c>
      <c r="D259" s="10">
        <v>35000</v>
      </c>
      <c r="E259" s="9">
        <v>0</v>
      </c>
      <c r="F259" s="19">
        <v>0</v>
      </c>
      <c r="G259" s="19">
        <v>0</v>
      </c>
      <c r="H259" s="19"/>
      <c r="I259" s="19"/>
      <c r="J259" s="19"/>
      <c r="K259" s="20">
        <f t="shared" si="61"/>
        <v>0</v>
      </c>
      <c r="L259" s="3">
        <f t="shared" si="62"/>
        <v>35000</v>
      </c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>
      <c r="A260" s="2">
        <v>2700</v>
      </c>
      <c r="B260" s="2" t="s">
        <v>236</v>
      </c>
      <c r="C260" s="2" t="s">
        <v>237</v>
      </c>
      <c r="D260" s="10">
        <v>15000</v>
      </c>
      <c r="E260" s="9">
        <v>0</v>
      </c>
      <c r="F260" s="19">
        <v>0</v>
      </c>
      <c r="G260" s="19">
        <v>0</v>
      </c>
      <c r="H260" s="19"/>
      <c r="I260" s="19"/>
      <c r="J260" s="19"/>
      <c r="K260" s="20">
        <f t="shared" si="61"/>
        <v>0</v>
      </c>
      <c r="L260" s="3">
        <f t="shared" si="62"/>
        <v>15000</v>
      </c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>
      <c r="A261" s="2">
        <v>2900</v>
      </c>
      <c r="B261" s="2" t="s">
        <v>73</v>
      </c>
      <c r="C261" s="2" t="s">
        <v>74</v>
      </c>
      <c r="D261" s="10">
        <v>10000</v>
      </c>
      <c r="E261" s="9">
        <v>0</v>
      </c>
      <c r="F261" s="19">
        <v>0</v>
      </c>
      <c r="G261" s="19">
        <v>0</v>
      </c>
      <c r="H261" s="17">
        <v>5245.82</v>
      </c>
      <c r="I261" s="18">
        <v>606.23</v>
      </c>
      <c r="J261" s="18">
        <v>590</v>
      </c>
      <c r="K261" s="20">
        <f t="shared" si="61"/>
        <v>6442.0499999999993</v>
      </c>
      <c r="L261" s="3">
        <f t="shared" si="62"/>
        <v>3557.9500000000007</v>
      </c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>
      <c r="A262" s="2">
        <v>2900</v>
      </c>
      <c r="B262" s="2" t="s">
        <v>75</v>
      </c>
      <c r="C262" s="2" t="s">
        <v>76</v>
      </c>
      <c r="D262" s="10">
        <v>10000</v>
      </c>
      <c r="E262" s="9">
        <v>0</v>
      </c>
      <c r="F262" s="19">
        <v>0</v>
      </c>
      <c r="G262" s="19">
        <v>0</v>
      </c>
      <c r="H262" s="19"/>
      <c r="I262" s="19"/>
      <c r="J262" s="17">
        <v>20880</v>
      </c>
      <c r="K262" s="20">
        <f t="shared" si="61"/>
        <v>20880</v>
      </c>
      <c r="L262" s="3">
        <f t="shared" si="62"/>
        <v>-10880</v>
      </c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>
      <c r="A263" s="2">
        <v>2900</v>
      </c>
      <c r="B263" s="2" t="s">
        <v>77</v>
      </c>
      <c r="C263" s="2" t="s">
        <v>78</v>
      </c>
      <c r="D263" s="10">
        <v>10000</v>
      </c>
      <c r="E263" s="9">
        <v>0</v>
      </c>
      <c r="F263" s="19">
        <v>0</v>
      </c>
      <c r="G263" s="19">
        <v>0</v>
      </c>
      <c r="H263" s="19"/>
      <c r="I263" s="19"/>
      <c r="J263" s="19"/>
      <c r="K263" s="20">
        <f t="shared" si="61"/>
        <v>0</v>
      </c>
      <c r="L263" s="3">
        <f t="shared" si="62"/>
        <v>10000</v>
      </c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>
      <c r="A264" s="2">
        <v>2900</v>
      </c>
      <c r="B264" s="2" t="s">
        <v>79</v>
      </c>
      <c r="C264" s="2" t="s">
        <v>80</v>
      </c>
      <c r="D264" s="10">
        <v>13480</v>
      </c>
      <c r="E264" s="9">
        <v>0</v>
      </c>
      <c r="F264" s="19">
        <v>0</v>
      </c>
      <c r="G264" s="19">
        <v>0</v>
      </c>
      <c r="H264" s="19"/>
      <c r="I264" s="19"/>
      <c r="J264" s="19"/>
      <c r="K264" s="20">
        <f t="shared" si="61"/>
        <v>0</v>
      </c>
      <c r="L264" s="3">
        <f t="shared" si="62"/>
        <v>13480</v>
      </c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>
      <c r="A265" s="2">
        <v>2900</v>
      </c>
      <c r="B265" s="2" t="s">
        <v>83</v>
      </c>
      <c r="C265" s="2" t="s">
        <v>84</v>
      </c>
      <c r="D265" s="10">
        <v>105000</v>
      </c>
      <c r="E265" s="9">
        <v>0</v>
      </c>
      <c r="F265" s="20">
        <v>7134.99</v>
      </c>
      <c r="G265" s="20">
        <v>10444</v>
      </c>
      <c r="H265" s="17">
        <v>13167.91</v>
      </c>
      <c r="I265" s="17">
        <v>2584.48</v>
      </c>
      <c r="J265" s="17">
        <v>5509.25</v>
      </c>
      <c r="K265" s="20">
        <f t="shared" si="61"/>
        <v>38840.629999999997</v>
      </c>
      <c r="L265" s="3">
        <f t="shared" si="62"/>
        <v>66159.37</v>
      </c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>
      <c r="A266" s="2">
        <v>2900</v>
      </c>
      <c r="B266" s="2" t="s">
        <v>238</v>
      </c>
      <c r="C266" s="2" t="s">
        <v>239</v>
      </c>
      <c r="D266" s="10">
        <v>96500</v>
      </c>
      <c r="E266" s="9">
        <v>0</v>
      </c>
      <c r="F266" s="20">
        <v>11375.69</v>
      </c>
      <c r="G266" s="19">
        <v>0</v>
      </c>
      <c r="H266" s="17">
        <v>2674.99</v>
      </c>
      <c r="I266" s="17">
        <v>11800.03</v>
      </c>
      <c r="J266" s="17">
        <v>2378.02</v>
      </c>
      <c r="K266" s="20">
        <f t="shared" si="61"/>
        <v>28228.73</v>
      </c>
      <c r="L266" s="3">
        <f t="shared" si="62"/>
        <v>68271.27</v>
      </c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>
      <c r="A267" s="24" t="s">
        <v>292</v>
      </c>
      <c r="B267" s="25">
        <v>3000</v>
      </c>
      <c r="C267" s="26" t="s">
        <v>295</v>
      </c>
      <c r="D267" s="32">
        <f>SUM(D268:D285)</f>
        <v>4061785.34</v>
      </c>
      <c r="E267" s="32">
        <f t="shared" ref="E267:L267" si="64">SUM(E268:E285)</f>
        <v>0</v>
      </c>
      <c r="F267" s="32">
        <f t="shared" si="64"/>
        <v>246147.72000000003</v>
      </c>
      <c r="G267" s="32">
        <f t="shared" si="64"/>
        <v>446332.81999999995</v>
      </c>
      <c r="H267" s="32">
        <f t="shared" si="64"/>
        <v>263626.2</v>
      </c>
      <c r="I267" s="32">
        <f t="shared" si="64"/>
        <v>81034</v>
      </c>
      <c r="J267" s="32">
        <f t="shared" si="64"/>
        <v>153127.01</v>
      </c>
      <c r="K267" s="32">
        <f t="shared" si="64"/>
        <v>1190267.75</v>
      </c>
      <c r="L267" s="32">
        <f t="shared" si="64"/>
        <v>2871517.5900000003</v>
      </c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>
      <c r="A268" s="2">
        <v>3100</v>
      </c>
      <c r="B268" s="2" t="s">
        <v>240</v>
      </c>
      <c r="C268" s="2" t="s">
        <v>241</v>
      </c>
      <c r="D268" s="10">
        <v>7100</v>
      </c>
      <c r="E268" s="9">
        <v>0</v>
      </c>
      <c r="F268" s="19">
        <v>0</v>
      </c>
      <c r="G268" s="19">
        <v>0</v>
      </c>
      <c r="H268" s="19"/>
      <c r="I268" s="19"/>
      <c r="J268" s="19"/>
      <c r="K268" s="20">
        <f t="shared" si="61"/>
        <v>0</v>
      </c>
      <c r="L268" s="3">
        <f t="shared" si="62"/>
        <v>7100</v>
      </c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>
      <c r="A269" s="2">
        <v>3100</v>
      </c>
      <c r="B269" s="2" t="s">
        <v>85</v>
      </c>
      <c r="C269" s="2" t="s">
        <v>86</v>
      </c>
      <c r="D269" s="10">
        <v>2647909.44</v>
      </c>
      <c r="E269" s="9">
        <v>0</v>
      </c>
      <c r="F269" s="20">
        <v>157528.26</v>
      </c>
      <c r="G269" s="20">
        <v>242649</v>
      </c>
      <c r="H269" s="20">
        <v>200000</v>
      </c>
      <c r="I269" s="20"/>
      <c r="J269" s="20"/>
      <c r="K269" s="20">
        <f t="shared" si="61"/>
        <v>600177.26</v>
      </c>
      <c r="L269" s="3">
        <f t="shared" si="62"/>
        <v>2047732.18</v>
      </c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>
      <c r="A270" s="2">
        <v>3100</v>
      </c>
      <c r="B270" s="2" t="s">
        <v>91</v>
      </c>
      <c r="C270" s="2" t="s">
        <v>242</v>
      </c>
      <c r="D270" s="10">
        <v>0</v>
      </c>
      <c r="E270" s="9">
        <v>0</v>
      </c>
      <c r="F270" s="20">
        <v>0</v>
      </c>
      <c r="G270" s="20">
        <v>598.1</v>
      </c>
      <c r="H270" s="20"/>
      <c r="I270" s="20"/>
      <c r="J270" s="20"/>
      <c r="K270" s="20">
        <f t="shared" si="61"/>
        <v>598.1</v>
      </c>
      <c r="L270" s="3">
        <f t="shared" si="62"/>
        <v>-598.1</v>
      </c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>
      <c r="A271" s="2">
        <v>3200</v>
      </c>
      <c r="B271" s="2" t="s">
        <v>93</v>
      </c>
      <c r="C271" s="2" t="s">
        <v>94</v>
      </c>
      <c r="D271" s="10">
        <v>215000</v>
      </c>
      <c r="E271" s="9">
        <v>0</v>
      </c>
      <c r="F271" s="20">
        <v>17481.2</v>
      </c>
      <c r="G271" s="20">
        <v>3752.6</v>
      </c>
      <c r="H271" s="20">
        <v>2111.1999999999998</v>
      </c>
      <c r="I271" s="20"/>
      <c r="J271" s="20"/>
      <c r="K271" s="20">
        <f t="shared" si="61"/>
        <v>23345</v>
      </c>
      <c r="L271" s="3">
        <f t="shared" si="62"/>
        <v>191655</v>
      </c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>
      <c r="A272" s="2">
        <v>3200</v>
      </c>
      <c r="B272" s="2" t="s">
        <v>95</v>
      </c>
      <c r="C272" s="2" t="s">
        <v>96</v>
      </c>
      <c r="D272" s="9">
        <v>0</v>
      </c>
      <c r="E272" s="9">
        <v>0</v>
      </c>
      <c r="F272" s="19">
        <v>0</v>
      </c>
      <c r="G272" s="20">
        <v>2900</v>
      </c>
      <c r="H272" s="18">
        <v>0</v>
      </c>
      <c r="I272" s="17">
        <v>28420</v>
      </c>
      <c r="J272" s="17">
        <v>61074</v>
      </c>
      <c r="K272" s="20">
        <f t="shared" si="61"/>
        <v>92394</v>
      </c>
      <c r="L272" s="3">
        <f t="shared" si="62"/>
        <v>-92394</v>
      </c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>
      <c r="A273" s="2">
        <v>3200</v>
      </c>
      <c r="B273" s="2" t="s">
        <v>97</v>
      </c>
      <c r="C273" s="2" t="s">
        <v>284</v>
      </c>
      <c r="D273" s="9">
        <v>0</v>
      </c>
      <c r="E273" s="9">
        <v>0</v>
      </c>
      <c r="F273" s="19">
        <v>0</v>
      </c>
      <c r="G273" s="20">
        <v>0</v>
      </c>
      <c r="H273" s="18">
        <v>1740</v>
      </c>
      <c r="I273" s="17">
        <v>0</v>
      </c>
      <c r="J273" s="17">
        <v>0</v>
      </c>
      <c r="K273" s="20">
        <f t="shared" ref="K273" si="65">SUM(E273:J273)</f>
        <v>1740</v>
      </c>
      <c r="L273" s="3">
        <f t="shared" ref="L273" si="66">D273-K273</f>
        <v>-1740</v>
      </c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>
      <c r="A274" s="2">
        <v>3300</v>
      </c>
      <c r="B274" s="2" t="s">
        <v>243</v>
      </c>
      <c r="C274" s="2" t="s">
        <v>244</v>
      </c>
      <c r="D274" s="10">
        <v>20000</v>
      </c>
      <c r="E274" s="9">
        <v>0</v>
      </c>
      <c r="F274" s="19">
        <v>0</v>
      </c>
      <c r="G274" s="19">
        <v>0</v>
      </c>
      <c r="H274" s="19"/>
      <c r="I274" s="19"/>
      <c r="J274" s="17">
        <v>46400.01</v>
      </c>
      <c r="K274" s="20">
        <f t="shared" si="61"/>
        <v>46400.01</v>
      </c>
      <c r="L274" s="3">
        <f t="shared" si="62"/>
        <v>-26400.010000000002</v>
      </c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>
      <c r="A275" s="2">
        <v>3500</v>
      </c>
      <c r="B275" s="2" t="s">
        <v>105</v>
      </c>
      <c r="C275" s="2" t="s">
        <v>106</v>
      </c>
      <c r="D275" s="10">
        <v>5000</v>
      </c>
      <c r="E275" s="9">
        <v>0</v>
      </c>
      <c r="F275" s="20">
        <v>2088</v>
      </c>
      <c r="G275" s="19">
        <v>0</v>
      </c>
      <c r="H275" s="19"/>
      <c r="I275" s="19"/>
      <c r="J275" s="19"/>
      <c r="K275" s="20">
        <f t="shared" si="61"/>
        <v>2088</v>
      </c>
      <c r="L275" s="3">
        <f t="shared" si="62"/>
        <v>2912</v>
      </c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>
      <c r="A276" s="2">
        <v>3500</v>
      </c>
      <c r="B276" s="2" t="s">
        <v>107</v>
      </c>
      <c r="C276" s="2" t="s">
        <v>108</v>
      </c>
      <c r="D276" s="10">
        <v>5000</v>
      </c>
      <c r="E276" s="9">
        <v>0</v>
      </c>
      <c r="F276" s="19">
        <v>0</v>
      </c>
      <c r="G276" s="19">
        <v>0</v>
      </c>
      <c r="H276" s="19"/>
      <c r="I276" s="19"/>
      <c r="J276" s="19"/>
      <c r="K276" s="20">
        <f t="shared" si="61"/>
        <v>0</v>
      </c>
      <c r="L276" s="3">
        <f t="shared" si="62"/>
        <v>5000</v>
      </c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>
      <c r="A277" s="2">
        <v>3500</v>
      </c>
      <c r="B277" s="2" t="s">
        <v>109</v>
      </c>
      <c r="C277" s="2" t="s">
        <v>110</v>
      </c>
      <c r="D277" s="10">
        <v>1500</v>
      </c>
      <c r="E277" s="9">
        <v>0</v>
      </c>
      <c r="F277" s="19">
        <v>0</v>
      </c>
      <c r="G277" s="19">
        <v>0</v>
      </c>
      <c r="H277" s="19"/>
      <c r="I277" s="19"/>
      <c r="J277" s="19"/>
      <c r="K277" s="20">
        <f t="shared" si="61"/>
        <v>0</v>
      </c>
      <c r="L277" s="3">
        <f t="shared" si="62"/>
        <v>1500</v>
      </c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>
      <c r="A278" s="2">
        <v>3500</v>
      </c>
      <c r="B278" s="2" t="s">
        <v>113</v>
      </c>
      <c r="C278" s="2" t="s">
        <v>114</v>
      </c>
      <c r="D278" s="10">
        <v>112000</v>
      </c>
      <c r="E278" s="9">
        <v>0</v>
      </c>
      <c r="F278" s="20">
        <v>6217.6</v>
      </c>
      <c r="G278" s="20">
        <v>19655.990000000002</v>
      </c>
      <c r="H278" s="17">
        <v>11600</v>
      </c>
      <c r="I278" s="17">
        <v>4350</v>
      </c>
      <c r="J278" s="18">
        <v>0</v>
      </c>
      <c r="K278" s="20">
        <f t="shared" si="61"/>
        <v>41823.590000000004</v>
      </c>
      <c r="L278" s="3">
        <f t="shared" si="62"/>
        <v>70176.41</v>
      </c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>
      <c r="A279" s="2">
        <v>3500</v>
      </c>
      <c r="B279" s="2" t="s">
        <v>115</v>
      </c>
      <c r="C279" s="2" t="s">
        <v>116</v>
      </c>
      <c r="D279" s="10">
        <v>85000</v>
      </c>
      <c r="E279" s="9">
        <v>0</v>
      </c>
      <c r="F279" s="19">
        <v>0</v>
      </c>
      <c r="G279" s="19">
        <v>0</v>
      </c>
      <c r="H279" s="19"/>
      <c r="I279" s="19"/>
      <c r="J279" s="19"/>
      <c r="K279" s="20">
        <f t="shared" si="61"/>
        <v>0</v>
      </c>
      <c r="L279" s="3">
        <f t="shared" si="62"/>
        <v>85000</v>
      </c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>
      <c r="A280" s="2">
        <v>3500</v>
      </c>
      <c r="B280" s="2" t="s">
        <v>117</v>
      </c>
      <c r="C280" s="2" t="s">
        <v>118</v>
      </c>
      <c r="D280" s="10">
        <v>30000</v>
      </c>
      <c r="E280" s="9">
        <v>0</v>
      </c>
      <c r="F280" s="19">
        <v>0</v>
      </c>
      <c r="G280" s="19">
        <v>0</v>
      </c>
      <c r="H280" s="19"/>
      <c r="I280" s="19"/>
      <c r="J280" s="19"/>
      <c r="K280" s="20">
        <f t="shared" si="61"/>
        <v>0</v>
      </c>
      <c r="L280" s="3">
        <f t="shared" si="62"/>
        <v>30000</v>
      </c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>
      <c r="A281" s="2">
        <v>3610</v>
      </c>
      <c r="B281" s="2" t="s">
        <v>121</v>
      </c>
      <c r="C281" s="2" t="s">
        <v>122</v>
      </c>
      <c r="D281" s="10">
        <v>57184</v>
      </c>
      <c r="E281" s="9">
        <v>0</v>
      </c>
      <c r="F281" s="20">
        <v>4844.16</v>
      </c>
      <c r="G281" s="20">
        <v>2128</v>
      </c>
      <c r="H281" s="20"/>
      <c r="I281" s="20"/>
      <c r="J281" s="20"/>
      <c r="K281" s="20">
        <f t="shared" si="61"/>
        <v>6972.16</v>
      </c>
      <c r="L281" s="3">
        <f t="shared" si="62"/>
        <v>50211.839999999997</v>
      </c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>
      <c r="A282" s="2">
        <v>3720</v>
      </c>
      <c r="B282" s="2" t="s">
        <v>123</v>
      </c>
      <c r="C282" s="2" t="s">
        <v>124</v>
      </c>
      <c r="D282" s="10">
        <v>8500</v>
      </c>
      <c r="E282" s="9">
        <v>0</v>
      </c>
      <c r="F282" s="19">
        <v>0</v>
      </c>
      <c r="G282" s="19">
        <v>0</v>
      </c>
      <c r="H282" s="19"/>
      <c r="I282" s="19"/>
      <c r="J282" s="19"/>
      <c r="K282" s="20">
        <f t="shared" si="61"/>
        <v>0</v>
      </c>
      <c r="L282" s="3">
        <f t="shared" si="62"/>
        <v>8500</v>
      </c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>
      <c r="A283" s="2">
        <v>3700</v>
      </c>
      <c r="B283" s="2" t="s">
        <v>125</v>
      </c>
      <c r="C283" s="2" t="s">
        <v>126</v>
      </c>
      <c r="D283" s="10">
        <v>85000</v>
      </c>
      <c r="E283" s="9">
        <v>0</v>
      </c>
      <c r="F283" s="20">
        <v>3628</v>
      </c>
      <c r="G283" s="20">
        <v>19676.349999999999</v>
      </c>
      <c r="H283" s="17">
        <v>2088</v>
      </c>
      <c r="I283" s="18">
        <v>0</v>
      </c>
      <c r="J283" s="18">
        <v>289</v>
      </c>
      <c r="K283" s="20">
        <f t="shared" si="61"/>
        <v>25681.35</v>
      </c>
      <c r="L283" s="3">
        <f t="shared" si="62"/>
        <v>59318.65</v>
      </c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>
      <c r="A284" s="2">
        <v>3800</v>
      </c>
      <c r="B284" s="2" t="s">
        <v>129</v>
      </c>
      <c r="C284" s="2" t="s">
        <v>130</v>
      </c>
      <c r="D284" s="10">
        <v>298341.90000000002</v>
      </c>
      <c r="E284" s="9">
        <v>0</v>
      </c>
      <c r="F284" s="20">
        <v>7706.5</v>
      </c>
      <c r="G284" s="20">
        <v>108743.78</v>
      </c>
      <c r="H284" s="17"/>
      <c r="I284" s="17">
        <v>2900</v>
      </c>
      <c r="J284" s="20"/>
      <c r="K284" s="20">
        <f t="shared" si="61"/>
        <v>119350.28</v>
      </c>
      <c r="L284" s="3">
        <f t="shared" si="62"/>
        <v>178991.62000000002</v>
      </c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>
      <c r="A285" s="2">
        <v>3900</v>
      </c>
      <c r="B285" s="2" t="s">
        <v>139</v>
      </c>
      <c r="C285" s="2" t="s">
        <v>140</v>
      </c>
      <c r="D285" s="10">
        <v>484250</v>
      </c>
      <c r="E285" s="9">
        <v>0</v>
      </c>
      <c r="F285" s="20">
        <v>46654</v>
      </c>
      <c r="G285" s="20">
        <v>46229</v>
      </c>
      <c r="H285" s="17">
        <v>46087</v>
      </c>
      <c r="I285" s="17">
        <v>45364</v>
      </c>
      <c r="J285" s="17">
        <v>45364</v>
      </c>
      <c r="K285" s="20">
        <f t="shared" si="61"/>
        <v>229698</v>
      </c>
      <c r="L285" s="3">
        <f t="shared" si="62"/>
        <v>254552</v>
      </c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24">
      <c r="A286" s="24" t="s">
        <v>292</v>
      </c>
      <c r="B286" s="25">
        <v>4000</v>
      </c>
      <c r="C286" s="27" t="s">
        <v>296</v>
      </c>
      <c r="D286" s="32">
        <f>SUM(D287:D289)</f>
        <v>795432</v>
      </c>
      <c r="E286" s="32">
        <f t="shared" ref="E286:L286" si="67">SUM(E287:E289)</f>
        <v>0</v>
      </c>
      <c r="F286" s="32">
        <f t="shared" si="67"/>
        <v>55378.34</v>
      </c>
      <c r="G286" s="32">
        <f t="shared" si="67"/>
        <v>28390.89</v>
      </c>
      <c r="H286" s="32">
        <f t="shared" si="67"/>
        <v>43536</v>
      </c>
      <c r="I286" s="32">
        <f t="shared" si="67"/>
        <v>744627.76</v>
      </c>
      <c r="J286" s="32">
        <f t="shared" si="67"/>
        <v>110421.9</v>
      </c>
      <c r="K286" s="32">
        <f t="shared" si="67"/>
        <v>982354.89</v>
      </c>
      <c r="L286" s="32">
        <f t="shared" si="67"/>
        <v>-186922.89</v>
      </c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>
      <c r="A287" s="2">
        <v>4400</v>
      </c>
      <c r="B287" s="2" t="s">
        <v>141</v>
      </c>
      <c r="C287" s="2" t="s">
        <v>142</v>
      </c>
      <c r="D287" s="10">
        <v>400000</v>
      </c>
      <c r="E287" s="9">
        <v>0</v>
      </c>
      <c r="F287" s="20">
        <v>7732</v>
      </c>
      <c r="G287" s="20">
        <v>9753.89</v>
      </c>
      <c r="H287" s="17">
        <v>25400</v>
      </c>
      <c r="I287" s="17">
        <v>712832.86</v>
      </c>
      <c r="J287" s="17">
        <v>108921.9</v>
      </c>
      <c r="K287" s="20">
        <f t="shared" si="61"/>
        <v>864640.65</v>
      </c>
      <c r="L287" s="3">
        <f t="shared" si="62"/>
        <v>-464640.65</v>
      </c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>
      <c r="A288" s="2">
        <v>4400</v>
      </c>
      <c r="B288" s="2" t="s">
        <v>245</v>
      </c>
      <c r="C288" s="2" t="s">
        <v>246</v>
      </c>
      <c r="D288" s="10">
        <v>334632</v>
      </c>
      <c r="E288" s="9">
        <v>0</v>
      </c>
      <c r="F288" s="19">
        <v>0</v>
      </c>
      <c r="G288" s="19">
        <v>0</v>
      </c>
      <c r="H288" s="19"/>
      <c r="I288" s="19"/>
      <c r="J288" s="19"/>
      <c r="K288" s="20">
        <f t="shared" si="61"/>
        <v>0</v>
      </c>
      <c r="L288" s="3">
        <f t="shared" si="62"/>
        <v>334632</v>
      </c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>
      <c r="A289" s="2">
        <v>4400</v>
      </c>
      <c r="B289" s="2" t="s">
        <v>143</v>
      </c>
      <c r="C289" s="2" t="s">
        <v>144</v>
      </c>
      <c r="D289" s="10">
        <v>60800</v>
      </c>
      <c r="E289" s="9">
        <v>0</v>
      </c>
      <c r="F289" s="20">
        <v>47646.34</v>
      </c>
      <c r="G289" s="20">
        <v>18637</v>
      </c>
      <c r="H289" s="17">
        <v>18136</v>
      </c>
      <c r="I289" s="17">
        <v>31794.9</v>
      </c>
      <c r="J289" s="17">
        <v>1500</v>
      </c>
      <c r="K289" s="20">
        <f t="shared" si="61"/>
        <v>117714.23999999999</v>
      </c>
      <c r="L289" s="3">
        <f t="shared" si="62"/>
        <v>-56914.239999999991</v>
      </c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>
      <c r="A290" s="24" t="s">
        <v>292</v>
      </c>
      <c r="B290" s="25">
        <v>5000</v>
      </c>
      <c r="C290" s="26" t="s">
        <v>297</v>
      </c>
      <c r="D290" s="32">
        <f>SUM(D291:D293)</f>
        <v>131700</v>
      </c>
      <c r="E290" s="32">
        <f t="shared" ref="E290:L290" si="68">SUM(E291:E293)</f>
        <v>0</v>
      </c>
      <c r="F290" s="32">
        <f t="shared" si="68"/>
        <v>0</v>
      </c>
      <c r="G290" s="32">
        <f t="shared" si="68"/>
        <v>0</v>
      </c>
      <c r="H290" s="32">
        <f t="shared" si="68"/>
        <v>0</v>
      </c>
      <c r="I290" s="32">
        <f t="shared" si="68"/>
        <v>0</v>
      </c>
      <c r="J290" s="32">
        <f t="shared" si="68"/>
        <v>0</v>
      </c>
      <c r="K290" s="32">
        <f t="shared" si="68"/>
        <v>0</v>
      </c>
      <c r="L290" s="32">
        <f t="shared" si="68"/>
        <v>131700</v>
      </c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>
      <c r="A291" s="2">
        <v>5100</v>
      </c>
      <c r="B291" s="2" t="s">
        <v>206</v>
      </c>
      <c r="C291" s="2" t="s">
        <v>146</v>
      </c>
      <c r="D291" s="10">
        <v>8200</v>
      </c>
      <c r="E291" s="9">
        <v>0</v>
      </c>
      <c r="F291" s="19">
        <v>0</v>
      </c>
      <c r="G291" s="19">
        <v>0</v>
      </c>
      <c r="H291" s="19"/>
      <c r="I291" s="19"/>
      <c r="J291" s="19"/>
      <c r="K291" s="20">
        <f t="shared" si="61"/>
        <v>0</v>
      </c>
      <c r="L291" s="3">
        <f t="shared" si="62"/>
        <v>8200</v>
      </c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>
      <c r="A292" s="2">
        <v>5100</v>
      </c>
      <c r="B292" s="2" t="s">
        <v>147</v>
      </c>
      <c r="C292" s="2" t="s">
        <v>148</v>
      </c>
      <c r="D292" s="10">
        <v>120000</v>
      </c>
      <c r="E292" s="9">
        <v>0</v>
      </c>
      <c r="F292" s="9">
        <v>0</v>
      </c>
      <c r="G292" s="9">
        <v>0</v>
      </c>
      <c r="H292" s="9"/>
      <c r="I292" s="9"/>
      <c r="J292" s="9"/>
      <c r="K292" s="10">
        <f t="shared" si="61"/>
        <v>0</v>
      </c>
      <c r="L292" s="3">
        <f t="shared" si="62"/>
        <v>120000</v>
      </c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>
      <c r="A293" s="2">
        <v>5100</v>
      </c>
      <c r="B293" s="2" t="s">
        <v>247</v>
      </c>
      <c r="C293" s="2" t="s">
        <v>248</v>
      </c>
      <c r="D293" s="10">
        <v>3500</v>
      </c>
      <c r="E293" s="9">
        <v>0</v>
      </c>
      <c r="F293" s="9">
        <v>0</v>
      </c>
      <c r="G293" s="9">
        <v>0</v>
      </c>
      <c r="H293" s="9"/>
      <c r="I293" s="9"/>
      <c r="J293" s="9"/>
      <c r="K293" s="10">
        <f t="shared" si="61"/>
        <v>0</v>
      </c>
      <c r="L293" s="3">
        <f t="shared" si="62"/>
        <v>3500</v>
      </c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>
      <c r="D294" s="37">
        <f>D232+D236+D267+D286+D290</f>
        <v>8708190</v>
      </c>
      <c r="E294" s="37">
        <f t="shared" ref="E294:L294" si="69">E232+E236+E267+E286+E290</f>
        <v>0</v>
      </c>
      <c r="F294" s="37">
        <f t="shared" si="69"/>
        <v>763620.63</v>
      </c>
      <c r="G294" s="37">
        <f t="shared" si="69"/>
        <v>789097.23</v>
      </c>
      <c r="H294" s="37">
        <f t="shared" si="69"/>
        <v>630314.35</v>
      </c>
      <c r="I294" s="37">
        <f t="shared" si="69"/>
        <v>1000680.91</v>
      </c>
      <c r="J294" s="37">
        <f t="shared" si="69"/>
        <v>508381.01</v>
      </c>
      <c r="K294" s="37">
        <f t="shared" si="69"/>
        <v>3692094.1300000004</v>
      </c>
      <c r="L294" s="37">
        <f t="shared" si="69"/>
        <v>5016095.87</v>
      </c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>
      <c r="D299" s="4" t="s">
        <v>249</v>
      </c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24">
      <c r="B301" s="5" t="s">
        <v>14</v>
      </c>
      <c r="C301" s="5" t="s">
        <v>15</v>
      </c>
      <c r="D301" s="6" t="s">
        <v>16</v>
      </c>
      <c r="E301" s="5" t="s">
        <v>0</v>
      </c>
      <c r="F301" s="5" t="s">
        <v>1</v>
      </c>
      <c r="G301" s="5" t="s">
        <v>2</v>
      </c>
      <c r="H301" s="5" t="s">
        <v>3</v>
      </c>
      <c r="I301" s="5" t="s">
        <v>4</v>
      </c>
      <c r="J301" s="5" t="s">
        <v>5</v>
      </c>
      <c r="K301" s="5" t="s">
        <v>17</v>
      </c>
      <c r="L301" s="6" t="s">
        <v>18</v>
      </c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>
      <c r="A302" s="24" t="s">
        <v>292</v>
      </c>
      <c r="B302" s="25">
        <v>2000</v>
      </c>
      <c r="C302" s="26" t="s">
        <v>294</v>
      </c>
      <c r="D302" s="31">
        <f>+D303</f>
        <v>75750</v>
      </c>
      <c r="E302" s="31">
        <f t="shared" ref="E302:L302" si="70">+E303</f>
        <v>0</v>
      </c>
      <c r="F302" s="31">
        <f t="shared" si="70"/>
        <v>0</v>
      </c>
      <c r="G302" s="31">
        <f t="shared" si="70"/>
        <v>0</v>
      </c>
      <c r="H302" s="31">
        <f t="shared" si="70"/>
        <v>0</v>
      </c>
      <c r="I302" s="31">
        <f t="shared" si="70"/>
        <v>0</v>
      </c>
      <c r="J302" s="31">
        <f t="shared" si="70"/>
        <v>0</v>
      </c>
      <c r="K302" s="31">
        <f t="shared" si="70"/>
        <v>0</v>
      </c>
      <c r="L302" s="31">
        <f t="shared" si="70"/>
        <v>75750</v>
      </c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>
      <c r="A303" s="2">
        <v>2100</v>
      </c>
      <c r="B303" s="2" t="s">
        <v>25</v>
      </c>
      <c r="C303" s="2" t="s">
        <v>197</v>
      </c>
      <c r="D303" s="3">
        <v>75750</v>
      </c>
      <c r="E303" s="3">
        <v>0</v>
      </c>
      <c r="F303" s="3"/>
      <c r="G303" s="3">
        <v>0</v>
      </c>
      <c r="H303" s="3">
        <v>0</v>
      </c>
      <c r="I303" s="3">
        <v>0</v>
      </c>
      <c r="J303" s="3">
        <v>0</v>
      </c>
      <c r="K303" s="3">
        <f>SUM(E303:J303)</f>
        <v>0</v>
      </c>
      <c r="L303" s="3">
        <f>D303-K303</f>
        <v>75750</v>
      </c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>
      <c r="A304" s="24" t="s">
        <v>292</v>
      </c>
      <c r="B304" s="25">
        <v>3000</v>
      </c>
      <c r="C304" s="26" t="s">
        <v>295</v>
      </c>
      <c r="D304" s="8">
        <f>SUM(D305:D308)</f>
        <v>618386</v>
      </c>
      <c r="E304" s="8">
        <f t="shared" ref="E304:L304" si="71">SUM(E305:E308)</f>
        <v>0</v>
      </c>
      <c r="F304" s="8">
        <f t="shared" si="71"/>
        <v>107581.79</v>
      </c>
      <c r="G304" s="8">
        <f t="shared" si="71"/>
        <v>0</v>
      </c>
      <c r="H304" s="8">
        <f t="shared" si="71"/>
        <v>0</v>
      </c>
      <c r="I304" s="8">
        <f t="shared" si="71"/>
        <v>104890.28</v>
      </c>
      <c r="J304" s="8">
        <f t="shared" si="71"/>
        <v>0</v>
      </c>
      <c r="K304" s="8">
        <f t="shared" si="71"/>
        <v>212472.07</v>
      </c>
      <c r="L304" s="8">
        <f t="shared" si="71"/>
        <v>405913.93</v>
      </c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>
      <c r="A305" s="2">
        <v>3100</v>
      </c>
      <c r="B305" s="2" t="s">
        <v>85</v>
      </c>
      <c r="C305" s="2" t="s">
        <v>201</v>
      </c>
      <c r="D305" s="3">
        <v>315805</v>
      </c>
      <c r="E305" s="3">
        <v>0</v>
      </c>
      <c r="F305" s="3">
        <v>107581.79</v>
      </c>
      <c r="G305" s="3">
        <v>0</v>
      </c>
      <c r="H305" s="3">
        <v>0</v>
      </c>
      <c r="I305" s="3">
        <v>104890.28</v>
      </c>
      <c r="J305" s="3"/>
      <c r="K305" s="3">
        <f t="shared" ref="K305:K308" si="72">SUM(E305:J305)</f>
        <v>212472.07</v>
      </c>
      <c r="L305" s="3">
        <f t="shared" ref="L305:L308" si="73">D305-K305</f>
        <v>103332.93</v>
      </c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>
      <c r="A306" s="2">
        <v>3100</v>
      </c>
      <c r="B306" s="2" t="s">
        <v>87</v>
      </c>
      <c r="C306" s="2" t="s">
        <v>250</v>
      </c>
      <c r="D306" s="3">
        <v>65000</v>
      </c>
      <c r="E306" s="3">
        <v>0</v>
      </c>
      <c r="F306" s="3">
        <v>0</v>
      </c>
      <c r="G306" s="3">
        <v>0</v>
      </c>
      <c r="H306" s="3">
        <v>0</v>
      </c>
      <c r="I306" s="3">
        <v>0</v>
      </c>
      <c r="J306" s="3">
        <v>0</v>
      </c>
      <c r="K306" s="3">
        <f t="shared" si="72"/>
        <v>0</v>
      </c>
      <c r="L306" s="3">
        <f t="shared" si="73"/>
        <v>65000</v>
      </c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>
      <c r="A307" s="2">
        <v>3600</v>
      </c>
      <c r="B307" s="2" t="s">
        <v>121</v>
      </c>
      <c r="C307" s="2" t="s">
        <v>122</v>
      </c>
      <c r="D307" s="3">
        <v>18000</v>
      </c>
      <c r="E307" s="3">
        <v>0</v>
      </c>
      <c r="F307" s="3">
        <v>0</v>
      </c>
      <c r="G307" s="3">
        <v>0</v>
      </c>
      <c r="H307" s="3">
        <v>0</v>
      </c>
      <c r="I307" s="3">
        <v>0</v>
      </c>
      <c r="J307" s="3">
        <v>0</v>
      </c>
      <c r="K307" s="3">
        <f t="shared" si="72"/>
        <v>0</v>
      </c>
      <c r="L307" s="3">
        <f t="shared" si="73"/>
        <v>18000</v>
      </c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>
      <c r="A308" s="2">
        <v>3800</v>
      </c>
      <c r="B308" s="2" t="s">
        <v>129</v>
      </c>
      <c r="C308" s="2" t="s">
        <v>8</v>
      </c>
      <c r="D308" s="3">
        <v>219581</v>
      </c>
      <c r="E308" s="3">
        <v>0</v>
      </c>
      <c r="F308" s="3">
        <v>0</v>
      </c>
      <c r="G308" s="3">
        <v>0</v>
      </c>
      <c r="H308" s="3"/>
      <c r="I308" s="3"/>
      <c r="J308" s="3"/>
      <c r="K308" s="3">
        <f t="shared" si="72"/>
        <v>0</v>
      </c>
      <c r="L308" s="3">
        <f t="shared" si="73"/>
        <v>219581</v>
      </c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>
      <c r="B309" s="2"/>
      <c r="C309" s="2"/>
      <c r="D309" s="30">
        <f>D302+D304</f>
        <v>694136</v>
      </c>
      <c r="E309" s="30">
        <f t="shared" ref="E309:L309" si="74">E302+E304</f>
        <v>0</v>
      </c>
      <c r="F309" s="30">
        <f t="shared" si="74"/>
        <v>107581.79</v>
      </c>
      <c r="G309" s="30">
        <f t="shared" si="74"/>
        <v>0</v>
      </c>
      <c r="H309" s="30">
        <f t="shared" si="74"/>
        <v>0</v>
      </c>
      <c r="I309" s="30">
        <f t="shared" si="74"/>
        <v>104890.28</v>
      </c>
      <c r="J309" s="30">
        <f t="shared" si="74"/>
        <v>0</v>
      </c>
      <c r="K309" s="30">
        <f t="shared" si="74"/>
        <v>212472.07</v>
      </c>
      <c r="L309" s="30">
        <f t="shared" si="74"/>
        <v>481663.93</v>
      </c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>
      <c r="D314" s="4" t="s">
        <v>251</v>
      </c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24">
      <c r="B316" s="5" t="s">
        <v>14</v>
      </c>
      <c r="C316" s="5" t="s">
        <v>15</v>
      </c>
      <c r="D316" s="6" t="s">
        <v>16</v>
      </c>
      <c r="E316" s="5" t="s">
        <v>0</v>
      </c>
      <c r="F316" s="5" t="s">
        <v>1</v>
      </c>
      <c r="G316" s="5" t="s">
        <v>2</v>
      </c>
      <c r="H316" s="5" t="s">
        <v>3</v>
      </c>
      <c r="I316" s="5" t="s">
        <v>4</v>
      </c>
      <c r="J316" s="5" t="s">
        <v>5</v>
      </c>
      <c r="K316" s="5" t="s">
        <v>17</v>
      </c>
      <c r="L316" s="6" t="s">
        <v>18</v>
      </c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>
      <c r="A317" s="24" t="s">
        <v>292</v>
      </c>
      <c r="B317" s="25">
        <v>3000</v>
      </c>
      <c r="C317" s="26" t="s">
        <v>295</v>
      </c>
      <c r="D317" s="31">
        <f>SUM(D318:D319)</f>
        <v>33471</v>
      </c>
      <c r="E317" s="31">
        <f t="shared" ref="E317:L317" si="75">SUM(E318:E319)</f>
        <v>0</v>
      </c>
      <c r="F317" s="31">
        <f t="shared" si="75"/>
        <v>0</v>
      </c>
      <c r="G317" s="31">
        <f t="shared" si="75"/>
        <v>0</v>
      </c>
      <c r="H317" s="31">
        <f t="shared" si="75"/>
        <v>0</v>
      </c>
      <c r="I317" s="31">
        <f t="shared" si="75"/>
        <v>0</v>
      </c>
      <c r="J317" s="31">
        <f t="shared" si="75"/>
        <v>0</v>
      </c>
      <c r="K317" s="31">
        <f t="shared" si="75"/>
        <v>0</v>
      </c>
      <c r="L317" s="31">
        <f t="shared" si="75"/>
        <v>33471</v>
      </c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>
      <c r="A318" s="2">
        <v>3400</v>
      </c>
      <c r="B318" s="2" t="s">
        <v>191</v>
      </c>
      <c r="C318" s="2" t="s">
        <v>252</v>
      </c>
      <c r="D318" s="3">
        <v>23610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f>SUM(E318:G318)</f>
        <v>0</v>
      </c>
      <c r="L318" s="3">
        <f>D318-K318</f>
        <v>23610</v>
      </c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>
      <c r="A319" s="2">
        <v>3900</v>
      </c>
      <c r="B319" s="2" t="s">
        <v>135</v>
      </c>
      <c r="C319" s="2" t="s">
        <v>9</v>
      </c>
      <c r="D319" s="3">
        <v>9861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f t="shared" ref="K319" si="76">SUM(E319:G319)</f>
        <v>0</v>
      </c>
      <c r="L319" s="3">
        <f>D319-K319</f>
        <v>9861</v>
      </c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>
      <c r="B320" s="2"/>
      <c r="C320" s="2"/>
      <c r="D320" s="30">
        <f t="shared" ref="D320:L320" si="77">SUM(D318:D319)</f>
        <v>33471</v>
      </c>
      <c r="E320" s="30">
        <f t="shared" si="77"/>
        <v>0</v>
      </c>
      <c r="F320" s="30">
        <f t="shared" si="77"/>
        <v>0</v>
      </c>
      <c r="G320" s="30">
        <f t="shared" si="77"/>
        <v>0</v>
      </c>
      <c r="H320" s="30">
        <f t="shared" si="77"/>
        <v>0</v>
      </c>
      <c r="I320" s="30">
        <f t="shared" si="77"/>
        <v>0</v>
      </c>
      <c r="J320" s="30">
        <f t="shared" si="77"/>
        <v>0</v>
      </c>
      <c r="K320" s="30">
        <f t="shared" si="77"/>
        <v>0</v>
      </c>
      <c r="L320" s="30">
        <f t="shared" si="77"/>
        <v>33471</v>
      </c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>
      <c r="B321" s="2"/>
      <c r="C321" s="2"/>
      <c r="D321" s="11"/>
      <c r="E321" s="11"/>
      <c r="F321" s="11"/>
      <c r="G321" s="11"/>
      <c r="H321" s="11"/>
      <c r="I321" s="11"/>
      <c r="J321" s="11"/>
      <c r="K321" s="11"/>
      <c r="L321" s="11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>
      <c r="B322" s="2"/>
      <c r="C322" s="2"/>
      <c r="D322" s="11"/>
      <c r="E322" s="11"/>
      <c r="F322" s="11"/>
      <c r="G322" s="11"/>
      <c r="H322" s="11"/>
      <c r="I322" s="11"/>
      <c r="J322" s="11"/>
      <c r="K322" s="11"/>
      <c r="L322" s="11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>
      <c r="B323" s="2"/>
      <c r="C323" s="2"/>
      <c r="D323" s="11"/>
      <c r="E323" s="11"/>
      <c r="F323" s="11"/>
      <c r="G323" s="11"/>
      <c r="H323" s="11"/>
      <c r="I323" s="11"/>
      <c r="J323" s="11"/>
      <c r="K323" s="11"/>
      <c r="L323" s="11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>
      <c r="B324" s="2"/>
      <c r="C324" s="2"/>
      <c r="D324" s="11"/>
      <c r="E324" s="11"/>
      <c r="F324" s="11"/>
      <c r="G324" s="11"/>
      <c r="H324" s="11"/>
      <c r="I324" s="11"/>
      <c r="J324" s="11"/>
      <c r="K324" s="11"/>
      <c r="L324" s="11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>
      <c r="D325" s="4" t="s">
        <v>253</v>
      </c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24">
      <c r="B328" s="5" t="s">
        <v>14</v>
      </c>
      <c r="C328" s="5" t="s">
        <v>15</v>
      </c>
      <c r="D328" s="6" t="s">
        <v>16</v>
      </c>
      <c r="E328" s="5" t="s">
        <v>0</v>
      </c>
      <c r="F328" s="5" t="s">
        <v>1</v>
      </c>
      <c r="G328" s="5" t="s">
        <v>2</v>
      </c>
      <c r="H328" s="5" t="s">
        <v>3</v>
      </c>
      <c r="I328" s="5" t="s">
        <v>4</v>
      </c>
      <c r="J328" s="5" t="s">
        <v>5</v>
      </c>
      <c r="K328" s="5" t="s">
        <v>17</v>
      </c>
      <c r="L328" s="6" t="s">
        <v>18</v>
      </c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>
      <c r="A329" s="24" t="s">
        <v>292</v>
      </c>
      <c r="B329" s="25">
        <v>3000</v>
      </c>
      <c r="C329" s="26" t="s">
        <v>295</v>
      </c>
      <c r="D329" s="28">
        <f>+D330</f>
        <v>510258</v>
      </c>
      <c r="E329" s="28">
        <f t="shared" ref="E329:L329" si="78">+E330</f>
        <v>0</v>
      </c>
      <c r="F329" s="28">
        <f t="shared" si="78"/>
        <v>34231.39</v>
      </c>
      <c r="G329" s="28">
        <f t="shared" si="78"/>
        <v>0</v>
      </c>
      <c r="H329" s="28">
        <f t="shared" si="78"/>
        <v>0</v>
      </c>
      <c r="I329" s="28">
        <f t="shared" si="78"/>
        <v>121788.58</v>
      </c>
      <c r="J329" s="28">
        <f t="shared" si="78"/>
        <v>0</v>
      </c>
      <c r="K329" s="28">
        <f t="shared" si="78"/>
        <v>156019.97</v>
      </c>
      <c r="L329" s="28">
        <f t="shared" si="78"/>
        <v>354238.03</v>
      </c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>
      <c r="A330" s="2">
        <v>3100</v>
      </c>
      <c r="B330" s="2" t="s">
        <v>85</v>
      </c>
      <c r="C330" s="2" t="s">
        <v>201</v>
      </c>
      <c r="D330" s="3">
        <v>510258</v>
      </c>
      <c r="E330" s="1">
        <v>0</v>
      </c>
      <c r="F330" s="3">
        <v>34231.39</v>
      </c>
      <c r="G330" s="3">
        <v>0</v>
      </c>
      <c r="H330" s="3">
        <v>0</v>
      </c>
      <c r="I330" s="3">
        <v>121788.58</v>
      </c>
      <c r="J330" s="3">
        <v>0</v>
      </c>
      <c r="K330" s="3">
        <f>SUM(E330:J330)</f>
        <v>156019.97</v>
      </c>
      <c r="L330" s="3">
        <f>D330-K330</f>
        <v>354238.03</v>
      </c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>
      <c r="B331" s="2"/>
      <c r="C331" s="2"/>
      <c r="D331" s="30">
        <f>+D329</f>
        <v>510258</v>
      </c>
      <c r="E331" s="30">
        <f t="shared" ref="E331:L331" si="79">+E329</f>
        <v>0</v>
      </c>
      <c r="F331" s="30">
        <f t="shared" si="79"/>
        <v>34231.39</v>
      </c>
      <c r="G331" s="30">
        <f t="shared" si="79"/>
        <v>0</v>
      </c>
      <c r="H331" s="30">
        <f t="shared" si="79"/>
        <v>0</v>
      </c>
      <c r="I331" s="30">
        <f t="shared" si="79"/>
        <v>121788.58</v>
      </c>
      <c r="J331" s="30">
        <f t="shared" si="79"/>
        <v>0</v>
      </c>
      <c r="K331" s="30">
        <f t="shared" si="79"/>
        <v>156019.97</v>
      </c>
      <c r="L331" s="30">
        <f t="shared" si="79"/>
        <v>354238.03</v>
      </c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>
      <c r="B332" s="2"/>
      <c r="C332" s="2"/>
      <c r="D332" s="11"/>
      <c r="E332" s="11"/>
      <c r="F332" s="11"/>
      <c r="G332" s="11"/>
      <c r="H332" s="11"/>
      <c r="I332" s="11"/>
      <c r="J332" s="11"/>
      <c r="K332" s="11"/>
      <c r="L332" s="11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>
      <c r="B333" s="2"/>
      <c r="C333" s="2"/>
      <c r="D333" s="11"/>
      <c r="E333" s="11"/>
      <c r="F333" s="11"/>
      <c r="G333" s="11"/>
      <c r="H333" s="11"/>
      <c r="I333" s="11"/>
      <c r="J333" s="11"/>
      <c r="K333" s="11"/>
      <c r="L333" s="11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>
      <c r="B334" s="2"/>
      <c r="C334" s="2"/>
      <c r="D334" s="11"/>
      <c r="E334" s="11"/>
      <c r="F334" s="11"/>
      <c r="G334" s="11"/>
      <c r="H334" s="11"/>
      <c r="I334" s="11"/>
      <c r="J334" s="11"/>
      <c r="K334" s="11"/>
      <c r="L334" s="11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>
      <c r="B335" s="2"/>
      <c r="C335" s="2"/>
      <c r="D335" s="11"/>
      <c r="E335" s="11"/>
      <c r="F335" s="11"/>
      <c r="G335" s="11"/>
      <c r="H335" s="11"/>
      <c r="I335" s="11"/>
      <c r="J335" s="11"/>
      <c r="K335" s="11"/>
      <c r="L335" s="11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>
      <c r="D336" s="4" t="s">
        <v>254</v>
      </c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24">
      <c r="B338" s="5" t="s">
        <v>14</v>
      </c>
      <c r="C338" s="5" t="s">
        <v>15</v>
      </c>
      <c r="D338" s="6" t="s">
        <v>16</v>
      </c>
      <c r="E338" s="5" t="s">
        <v>0</v>
      </c>
      <c r="F338" s="5" t="s">
        <v>1</v>
      </c>
      <c r="G338" s="5" t="s">
        <v>2</v>
      </c>
      <c r="H338" s="5" t="s">
        <v>3</v>
      </c>
      <c r="I338" s="5" t="s">
        <v>4</v>
      </c>
      <c r="J338" s="5" t="s">
        <v>5</v>
      </c>
      <c r="K338" s="5" t="s">
        <v>17</v>
      </c>
      <c r="L338" s="6" t="s">
        <v>18</v>
      </c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>
      <c r="A339" s="24" t="s">
        <v>292</v>
      </c>
      <c r="B339" s="25">
        <v>2000</v>
      </c>
      <c r="C339" s="26" t="s">
        <v>294</v>
      </c>
      <c r="D339" s="31">
        <f>+D340</f>
        <v>68053</v>
      </c>
      <c r="E339" s="31">
        <f t="shared" ref="E339:L339" si="80">+E340</f>
        <v>0</v>
      </c>
      <c r="F339" s="31">
        <f t="shared" si="80"/>
        <v>0</v>
      </c>
      <c r="G339" s="31">
        <f t="shared" si="80"/>
        <v>0</v>
      </c>
      <c r="H339" s="31">
        <f t="shared" si="80"/>
        <v>0</v>
      </c>
      <c r="I339" s="31">
        <f t="shared" si="80"/>
        <v>0</v>
      </c>
      <c r="J339" s="31">
        <f t="shared" si="80"/>
        <v>0</v>
      </c>
      <c r="K339" s="31">
        <f t="shared" si="80"/>
        <v>0</v>
      </c>
      <c r="L339" s="31">
        <f t="shared" si="80"/>
        <v>68053</v>
      </c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>
      <c r="A340" s="2">
        <v>2100</v>
      </c>
      <c r="B340" s="2" t="s">
        <v>25</v>
      </c>
      <c r="C340" s="2" t="s">
        <v>197</v>
      </c>
      <c r="D340" s="3">
        <v>68053</v>
      </c>
      <c r="E340" s="3">
        <v>0</v>
      </c>
      <c r="F340" s="3">
        <v>0</v>
      </c>
      <c r="G340" s="3">
        <v>0</v>
      </c>
      <c r="H340" s="3">
        <v>0</v>
      </c>
      <c r="I340" s="3">
        <v>0</v>
      </c>
      <c r="J340" s="3">
        <v>0</v>
      </c>
      <c r="K340" s="3">
        <f>SUM(E340:J340)</f>
        <v>0</v>
      </c>
      <c r="L340" s="3">
        <f>D340-K340</f>
        <v>68053</v>
      </c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>
      <c r="A341" s="24" t="s">
        <v>292</v>
      </c>
      <c r="B341" s="25">
        <v>3000</v>
      </c>
      <c r="C341" s="26" t="s">
        <v>295</v>
      </c>
      <c r="D341" s="30">
        <f>SUM(D342:D350)</f>
        <v>875800</v>
      </c>
      <c r="E341" s="30">
        <f t="shared" ref="E341:L341" si="81">SUM(E342:E350)</f>
        <v>0</v>
      </c>
      <c r="F341" s="30">
        <f t="shared" si="81"/>
        <v>0</v>
      </c>
      <c r="G341" s="30">
        <f t="shared" si="81"/>
        <v>0</v>
      </c>
      <c r="H341" s="30">
        <f t="shared" si="81"/>
        <v>41347.519999999997</v>
      </c>
      <c r="I341" s="30">
        <f t="shared" si="81"/>
        <v>0</v>
      </c>
      <c r="J341" s="30">
        <f t="shared" si="81"/>
        <v>23200</v>
      </c>
      <c r="K341" s="30">
        <f t="shared" si="81"/>
        <v>64547.519999999997</v>
      </c>
      <c r="L341" s="30">
        <f t="shared" si="81"/>
        <v>811252.48</v>
      </c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>
      <c r="A342" s="2">
        <v>3300</v>
      </c>
      <c r="B342" s="2" t="s">
        <v>243</v>
      </c>
      <c r="C342" s="2" t="s">
        <v>255</v>
      </c>
      <c r="D342" s="3">
        <v>25000</v>
      </c>
      <c r="E342" s="3">
        <v>0</v>
      </c>
      <c r="F342" s="3">
        <v>0</v>
      </c>
      <c r="G342" s="3">
        <v>0</v>
      </c>
      <c r="H342" s="3">
        <v>41347.519999999997</v>
      </c>
      <c r="I342" s="3">
        <v>0</v>
      </c>
      <c r="J342" s="3">
        <v>0</v>
      </c>
      <c r="K342" s="3">
        <f t="shared" ref="K342:K354" si="82">SUM(E342:J342)</f>
        <v>41347.519999999997</v>
      </c>
      <c r="L342" s="3">
        <f t="shared" ref="L342:L349" si="83">D342-K342</f>
        <v>-16347.519999999997</v>
      </c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>
      <c r="A343" s="2">
        <v>3300</v>
      </c>
      <c r="B343" s="2" t="s">
        <v>256</v>
      </c>
      <c r="C343" s="2" t="s">
        <v>257</v>
      </c>
      <c r="D343" s="3">
        <v>175000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23200</v>
      </c>
      <c r="K343" s="3">
        <f t="shared" si="82"/>
        <v>23200</v>
      </c>
      <c r="L343" s="3">
        <f t="shared" si="83"/>
        <v>151800</v>
      </c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>
      <c r="A344" s="2">
        <v>3400</v>
      </c>
      <c r="B344" s="2" t="s">
        <v>103</v>
      </c>
      <c r="C344" s="2" t="s">
        <v>258</v>
      </c>
      <c r="D344" s="3">
        <v>6800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f t="shared" si="82"/>
        <v>0</v>
      </c>
      <c r="L344" s="3">
        <f t="shared" si="83"/>
        <v>6800</v>
      </c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>
      <c r="A345" s="2">
        <v>3500</v>
      </c>
      <c r="B345" s="2" t="s">
        <v>113</v>
      </c>
      <c r="C345" s="2" t="s">
        <v>259</v>
      </c>
      <c r="D345" s="3">
        <v>95000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f t="shared" si="82"/>
        <v>0</v>
      </c>
      <c r="L345" s="3">
        <f t="shared" si="83"/>
        <v>95000</v>
      </c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>
      <c r="A346" s="2">
        <v>3600</v>
      </c>
      <c r="B346" s="2" t="s">
        <v>121</v>
      </c>
      <c r="C346" s="2" t="s">
        <v>122</v>
      </c>
      <c r="D346" s="3">
        <v>18000</v>
      </c>
      <c r="E346" s="3">
        <v>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f t="shared" si="82"/>
        <v>0</v>
      </c>
      <c r="L346" s="3">
        <f t="shared" si="83"/>
        <v>18000</v>
      </c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>
      <c r="A347" s="2">
        <v>3600</v>
      </c>
      <c r="B347" s="2" t="s">
        <v>260</v>
      </c>
      <c r="C347" s="2" t="s">
        <v>261</v>
      </c>
      <c r="D347" s="3">
        <v>5000</v>
      </c>
      <c r="E347" s="3">
        <v>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f t="shared" si="82"/>
        <v>0</v>
      </c>
      <c r="L347" s="3">
        <f t="shared" si="83"/>
        <v>5000</v>
      </c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>
      <c r="A348" s="2">
        <v>3700</v>
      </c>
      <c r="B348" s="2" t="s">
        <v>125</v>
      </c>
      <c r="C348" s="2" t="s">
        <v>262</v>
      </c>
      <c r="D348" s="3">
        <v>35000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f t="shared" si="82"/>
        <v>0</v>
      </c>
      <c r="L348" s="3">
        <f t="shared" si="83"/>
        <v>35000</v>
      </c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>
      <c r="A349" s="2">
        <v>3800</v>
      </c>
      <c r="B349" s="2" t="s">
        <v>127</v>
      </c>
      <c r="C349" s="2" t="s">
        <v>263</v>
      </c>
      <c r="D349" s="3">
        <v>391000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f t="shared" si="82"/>
        <v>0</v>
      </c>
      <c r="L349" s="3">
        <f t="shared" si="83"/>
        <v>391000</v>
      </c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>
      <c r="A350" s="2">
        <v>3900</v>
      </c>
      <c r="B350" s="2" t="s">
        <v>137</v>
      </c>
      <c r="C350" s="2" t="s">
        <v>264</v>
      </c>
      <c r="D350" s="3">
        <v>125000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f t="shared" si="82"/>
        <v>0</v>
      </c>
      <c r="L350" s="3">
        <f t="shared" ref="L350:L354" si="84">D350-K350</f>
        <v>125000</v>
      </c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>
      <c r="A351" s="24" t="s">
        <v>292</v>
      </c>
      <c r="B351" s="25">
        <v>6000</v>
      </c>
      <c r="C351" s="26" t="s">
        <v>298</v>
      </c>
      <c r="D351" s="30">
        <f>SUM(D352:D354)</f>
        <v>0</v>
      </c>
      <c r="E351" s="30">
        <f t="shared" ref="E351:L351" si="85">SUM(E352:E354)</f>
        <v>0</v>
      </c>
      <c r="F351" s="30">
        <f t="shared" si="85"/>
        <v>0</v>
      </c>
      <c r="G351" s="30">
        <f t="shared" si="85"/>
        <v>0</v>
      </c>
      <c r="H351" s="30">
        <f t="shared" si="85"/>
        <v>527802.67000000004</v>
      </c>
      <c r="I351" s="30">
        <f t="shared" si="85"/>
        <v>757216.49</v>
      </c>
      <c r="J351" s="30">
        <f t="shared" si="85"/>
        <v>166328.4</v>
      </c>
      <c r="K351" s="30">
        <f t="shared" si="85"/>
        <v>1451347.56</v>
      </c>
      <c r="L351" s="30">
        <f t="shared" si="85"/>
        <v>-1451347.56</v>
      </c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>
      <c r="A352" s="2">
        <v>6100</v>
      </c>
      <c r="B352" s="2" t="s">
        <v>287</v>
      </c>
      <c r="C352" s="2" t="s">
        <v>285</v>
      </c>
      <c r="D352" s="3">
        <v>0</v>
      </c>
      <c r="E352" s="3">
        <v>0</v>
      </c>
      <c r="F352" s="3">
        <v>0</v>
      </c>
      <c r="G352" s="3">
        <v>0</v>
      </c>
      <c r="H352" s="3">
        <v>527802.67000000004</v>
      </c>
      <c r="I352" s="3">
        <v>0</v>
      </c>
      <c r="J352" s="3">
        <v>0</v>
      </c>
      <c r="K352" s="3">
        <f t="shared" si="82"/>
        <v>527802.67000000004</v>
      </c>
      <c r="L352" s="3">
        <f t="shared" si="84"/>
        <v>-527802.67000000004</v>
      </c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>
      <c r="A353" s="2">
        <v>6100</v>
      </c>
      <c r="B353" s="2" t="s">
        <v>288</v>
      </c>
      <c r="C353" s="2" t="s">
        <v>290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">
        <v>358774.5</v>
      </c>
      <c r="J353" s="3">
        <v>166328.4</v>
      </c>
      <c r="K353" s="3">
        <f t="shared" si="82"/>
        <v>525102.9</v>
      </c>
      <c r="L353" s="3">
        <f t="shared" si="84"/>
        <v>-525102.9</v>
      </c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>
      <c r="A354" s="2">
        <v>6100</v>
      </c>
      <c r="B354" s="2" t="s">
        <v>289</v>
      </c>
      <c r="C354" s="2" t="s">
        <v>286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">
        <v>398441.99</v>
      </c>
      <c r="J354" s="3">
        <v>0</v>
      </c>
      <c r="K354" s="3">
        <f t="shared" si="82"/>
        <v>398441.99</v>
      </c>
      <c r="L354" s="3">
        <f t="shared" si="84"/>
        <v>-398441.99</v>
      </c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>
      <c r="B355" s="2"/>
      <c r="C355" s="2"/>
      <c r="D355" s="30">
        <f>D339+D341+D351</f>
        <v>943853</v>
      </c>
      <c r="E355" s="30">
        <f t="shared" ref="E355:L355" si="86">E339+E341+E351</f>
        <v>0</v>
      </c>
      <c r="F355" s="30">
        <f t="shared" si="86"/>
        <v>0</v>
      </c>
      <c r="G355" s="30">
        <f t="shared" si="86"/>
        <v>0</v>
      </c>
      <c r="H355" s="30">
        <f t="shared" si="86"/>
        <v>569150.19000000006</v>
      </c>
      <c r="I355" s="30">
        <f t="shared" si="86"/>
        <v>757216.49</v>
      </c>
      <c r="J355" s="30">
        <f t="shared" si="86"/>
        <v>189528.4</v>
      </c>
      <c r="K355" s="30">
        <f t="shared" si="86"/>
        <v>1515895.08</v>
      </c>
      <c r="L355" s="30">
        <f t="shared" si="86"/>
        <v>-572042.08000000007</v>
      </c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>
      <c r="A357" s="2"/>
      <c r="B357" s="2"/>
      <c r="C357" s="12" t="s">
        <v>265</v>
      </c>
      <c r="D357" s="36">
        <f>D106+D117+D150+D176+D186+D209+D224+D294+D309+D320+D330+D355</f>
        <v>57496504</v>
      </c>
      <c r="E357" s="36">
        <f>E106+E117+E150+E176+E186+E209+E224+E294+E309+E320+E330+E355</f>
        <v>2630159.2199999997</v>
      </c>
      <c r="F357" s="36">
        <f>F106+F117+F150+F176+F186+F209+F224+F294+F309+F320+F330+F355</f>
        <v>3916228.23</v>
      </c>
      <c r="G357" s="36">
        <f>G106+G117+G150+G176+G186+G209+G224+G294+G309+G320+G330+G355</f>
        <v>3680504.93</v>
      </c>
      <c r="H357" s="36">
        <f>H106+H117+H150+H176+H186+H209+H224+H294+H309+H320+H330+H355</f>
        <v>4361614.3900000006</v>
      </c>
      <c r="I357" s="36">
        <f>I106+I117+I150+I176+I186+I209+I224+I294+I309+I320+I330+I355</f>
        <v>6273163.7800000012</v>
      </c>
      <c r="J357" s="36">
        <f>J106+J117+J150+J176+J186+J209+J224+J294+J309+J320+J330+J355</f>
        <v>2915729.72</v>
      </c>
      <c r="K357" s="36">
        <f>K106+K117+K150+K176+K186+K209+K224+K294+K309+K320+K330+K355</f>
        <v>23777400.270000003</v>
      </c>
      <c r="L357" s="36">
        <f>L106+L117+L150+L176+L186+L209+L224+L294+L309+L320+L330+L355</f>
        <v>33719103.730000004</v>
      </c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3"/>
      <c r="L358" s="3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54" customHeight="1">
      <c r="A360" s="2"/>
      <c r="B360" s="2"/>
      <c r="C360" s="21" t="s">
        <v>266</v>
      </c>
      <c r="D360" s="22"/>
      <c r="E360" s="22"/>
      <c r="F360" s="22"/>
      <c r="G360" s="22"/>
      <c r="H360" s="22"/>
      <c r="I360" s="22"/>
      <c r="J360" s="22"/>
      <c r="K360" s="22"/>
      <c r="L360" s="2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>
      <c r="A367" s="2"/>
      <c r="B367" s="2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>
      <c r="A368" s="2"/>
      <c r="B368" s="2"/>
      <c r="C368" s="14" t="s">
        <v>267</v>
      </c>
      <c r="D368" s="23" t="s">
        <v>268</v>
      </c>
      <c r="E368" s="23"/>
      <c r="F368" s="23"/>
      <c r="G368" s="23" t="s">
        <v>269</v>
      </c>
      <c r="H368" s="23"/>
      <c r="I368" s="23"/>
      <c r="J368" s="23"/>
      <c r="K368" s="23"/>
      <c r="L368" s="23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>
      <c r="A369" s="2"/>
      <c r="B369" s="2"/>
      <c r="C369" s="14" t="s">
        <v>270</v>
      </c>
      <c r="D369" s="23" t="s">
        <v>271</v>
      </c>
      <c r="E369" s="23"/>
      <c r="F369" s="23"/>
      <c r="G369" s="23" t="s">
        <v>272</v>
      </c>
      <c r="H369" s="23"/>
      <c r="I369" s="23"/>
      <c r="J369" s="23"/>
      <c r="K369" s="23"/>
      <c r="L369" s="23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>
      <c r="A418" s="2"/>
      <c r="B418" s="2"/>
      <c r="C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>
      <c r="A419" s="2"/>
      <c r="B419" s="2"/>
      <c r="C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</sheetData>
  <mergeCells count="5">
    <mergeCell ref="C360:L360"/>
    <mergeCell ref="D368:F368"/>
    <mergeCell ref="G368:L368"/>
    <mergeCell ref="D369:F369"/>
    <mergeCell ref="G369:L369"/>
  </mergeCells>
  <pageMargins left="0.23622047244094491" right="0.23622047244094491" top="0.74803149606299213" bottom="0.74803149606299213" header="0.31496062992125984" footer="0.31496062992125984"/>
  <pageSetup scale="65" orientation="landscape" r:id="rId1"/>
  <rowBreaks count="1" manualBreakCount="1">
    <brk id="3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AMEPFF</vt:lpstr>
      <vt:lpstr>AMEPFF!_R2F1.01_A93</vt:lpstr>
      <vt:lpstr>AMEPFF!Área_de_impresión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cp:lastPrinted>2020-08-07T04:39:15Z</cp:lastPrinted>
  <dcterms:created xsi:type="dcterms:W3CDTF">2020-07-14T02:48:19Z</dcterms:created>
  <dcterms:modified xsi:type="dcterms:W3CDTF">2020-08-07T04:57:46Z</dcterms:modified>
</cp:coreProperties>
</file>